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E757BCB4-07E6-AE0B-56E0-F0EEF7A6E26C}"/>
  <workbookPr codeName="Questa_cartella_di_lavoro"/>
  <mc:AlternateContent xmlns:mc="http://schemas.openxmlformats.org/markup-compatibility/2006">
    <mc:Choice Requires="x15">
      <x15ac:absPath xmlns:x15ac="http://schemas.microsoft.com/office/spreadsheetml/2010/11/ac" url="M:\ITALIA-MALTA 2021-2027\14_Avviso 1_2023\20_Errata_Corrige_Avviso\"/>
    </mc:Choice>
  </mc:AlternateContent>
  <bookViews>
    <workbookView xWindow="0" yWindow="0" windowWidth="28800" windowHeight="12315" tabRatio="896"/>
  </bookViews>
  <sheets>
    <sheet name="Page_1" sheetId="4" r:id="rId1"/>
    <sheet name="Page_2" sheetId="1" r:id="rId2"/>
    <sheet name="LP_PP1" sheetId="3" r:id="rId3"/>
    <sheet name="PP2" sheetId="42" r:id="rId4"/>
    <sheet name="PP3" sheetId="43" r:id="rId5"/>
    <sheet name="PP4" sheetId="44" r:id="rId6"/>
    <sheet name="PP5" sheetId="45" r:id="rId7"/>
    <sheet name="PP6" sheetId="46" r:id="rId8"/>
    <sheet name="PP7" sheetId="47" r:id="rId9"/>
    <sheet name="PP8" sheetId="48" r:id="rId10"/>
    <sheet name="Riepilogo_Summary" sheetId="2" r:id="rId11"/>
  </sheets>
  <definedNames>
    <definedName name="_xlnm._FilterDatabase" localSheetId="3" hidden="1">'PP2'!$A$12:$D$16</definedName>
    <definedName name="_xlnm.Print_Area" localSheetId="2">LP_PP1!$A$1:$O$255</definedName>
    <definedName name="_xlnm.Print_Area" localSheetId="0">Page_1!$A$1:$M$29</definedName>
    <definedName name="_xlnm.Print_Area" localSheetId="1">Page_2!$A$1:$Q$57</definedName>
    <definedName name="_xlnm.Print_Area" localSheetId="3">'PP2'!$A$1:$P$254</definedName>
    <definedName name="_xlnm.Print_Area" localSheetId="4">'PP3'!$A$1:$P$254</definedName>
    <definedName name="_xlnm.Print_Area" localSheetId="5">'PP4'!$A$1:$P$254</definedName>
    <definedName name="_xlnm.Print_Area" localSheetId="6">'PP5'!$A$1:$P$254</definedName>
    <definedName name="_xlnm.Print_Area" localSheetId="7">'PP6'!$A$1:$P$254</definedName>
    <definedName name="_xlnm.Print_Area" localSheetId="8">'PP7'!$A$1:$P$254</definedName>
    <definedName name="_xlnm.Print_Area" localSheetId="9">'PP8'!$A$1:$P$254</definedName>
    <definedName name="_xlnm.Print_Area" localSheetId="10">Riepilogo_Summary!$A$1:$U$82</definedName>
    <definedName name="Excel_BuiltIn__FilterDatabase" localSheetId="2">LP_PP1!#REF!</definedName>
    <definedName name="Excel_BuiltIn__FilterDatabase" localSheetId="3">'PP2'!#REF!</definedName>
    <definedName name="Excel_BuiltIn__FilterDatabase" localSheetId="4">'PP3'!#REF!</definedName>
    <definedName name="Excel_BuiltIn__FilterDatabase" localSheetId="5">'PP4'!#REF!</definedName>
    <definedName name="Excel_BuiltIn__FilterDatabase" localSheetId="6">'PP5'!#REF!</definedName>
    <definedName name="Excel_BuiltIn__FilterDatabase" localSheetId="7">'PP6'!#REF!</definedName>
    <definedName name="Excel_BuiltIn__FilterDatabase" localSheetId="8">'PP7'!#REF!</definedName>
    <definedName name="Excel_BuiltIn__FilterDatabase" localSheetId="9">'PP8'!#REF!</definedName>
  </definedNames>
  <calcPr calcId="152511"/>
</workbook>
</file>

<file path=xl/calcChain.xml><?xml version="1.0" encoding="utf-8"?>
<calcChain xmlns="http://schemas.openxmlformats.org/spreadsheetml/2006/main">
  <c r="C251" i="43" l="1"/>
  <c r="C251" i="42"/>
  <c r="H251" i="42"/>
  <c r="I251" i="42"/>
  <c r="G251" i="42"/>
  <c r="F251" i="42"/>
  <c r="E251" i="42"/>
  <c r="D251" i="42"/>
  <c r="D251" i="43"/>
  <c r="O153" i="3" l="1"/>
  <c r="A26" i="43"/>
  <c r="O53" i="42" l="1"/>
  <c r="O173" i="3"/>
  <c r="O174" i="3"/>
  <c r="O175" i="3"/>
  <c r="O176" i="3"/>
  <c r="O177" i="3"/>
  <c r="O178" i="3"/>
  <c r="O179" i="3"/>
  <c r="O180" i="3"/>
  <c r="O181" i="3"/>
  <c r="O182" i="3"/>
  <c r="H12" i="4"/>
  <c r="H13" i="4"/>
  <c r="H14" i="4"/>
  <c r="H15" i="4"/>
  <c r="H16" i="4"/>
  <c r="H17" i="4"/>
  <c r="H18" i="4"/>
  <c r="H19" i="4"/>
  <c r="O58" i="48"/>
  <c r="O57" i="48"/>
  <c r="O56" i="48"/>
  <c r="O55" i="48"/>
  <c r="O54" i="48"/>
  <c r="O53" i="48"/>
  <c r="O52" i="48"/>
  <c r="O51" i="48"/>
  <c r="O50" i="48"/>
  <c r="O49" i="48"/>
  <c r="O58" i="47"/>
  <c r="O57" i="47"/>
  <c r="O56" i="47"/>
  <c r="O55" i="47"/>
  <c r="O54" i="47"/>
  <c r="O53" i="47"/>
  <c r="O52" i="47"/>
  <c r="O51" i="47"/>
  <c r="O50" i="47"/>
  <c r="O49" i="47"/>
  <c r="O58" i="46"/>
  <c r="O57" i="46"/>
  <c r="O56" i="46"/>
  <c r="O55" i="46"/>
  <c r="O54" i="46"/>
  <c r="O53" i="46"/>
  <c r="O52" i="46"/>
  <c r="O51" i="46"/>
  <c r="O50" i="46"/>
  <c r="O49" i="46"/>
  <c r="O58" i="45"/>
  <c r="O57" i="45"/>
  <c r="O56" i="45"/>
  <c r="O55" i="45"/>
  <c r="O54" i="45"/>
  <c r="O53" i="45"/>
  <c r="O52" i="45"/>
  <c r="O51" i="45"/>
  <c r="O50" i="45"/>
  <c r="O49" i="45"/>
  <c r="O58" i="44"/>
  <c r="O57" i="44"/>
  <c r="O56" i="44"/>
  <c r="O55" i="44"/>
  <c r="O54" i="44"/>
  <c r="O53" i="44"/>
  <c r="O52" i="44"/>
  <c r="O51" i="44"/>
  <c r="O50" i="44"/>
  <c r="O49" i="44"/>
  <c r="O58" i="43"/>
  <c r="O57" i="43"/>
  <c r="O56" i="43"/>
  <c r="O55" i="43"/>
  <c r="O54" i="43"/>
  <c r="O53" i="43"/>
  <c r="O52" i="43"/>
  <c r="O51" i="43"/>
  <c r="O50" i="43"/>
  <c r="O49" i="43"/>
  <c r="A232" i="48"/>
  <c r="D4" i="43"/>
  <c r="D30" i="43"/>
  <c r="W30" i="43"/>
  <c r="X30" i="43"/>
  <c r="D31" i="43"/>
  <c r="W31" i="43"/>
  <c r="X31" i="43"/>
  <c r="A62" i="43" s="1"/>
  <c r="W32" i="43"/>
  <c r="X32" i="43"/>
  <c r="A63" i="43" s="1"/>
  <c r="A127" i="43" s="1"/>
  <c r="W33" i="43"/>
  <c r="X33" i="43"/>
  <c r="A64" i="43" s="1"/>
  <c r="W34" i="43"/>
  <c r="X34" i="43"/>
  <c r="A65" i="43" s="1"/>
  <c r="W35" i="43"/>
  <c r="X35" i="43"/>
  <c r="A66" i="43" s="1"/>
  <c r="A160" i="43" s="1"/>
  <c r="W36" i="43"/>
  <c r="X36" i="43"/>
  <c r="A67" i="43" s="1"/>
  <c r="X37" i="43"/>
  <c r="A68" i="43" s="1"/>
  <c r="A132" i="43" s="1"/>
  <c r="C60" i="43"/>
  <c r="C81" i="43" s="1"/>
  <c r="D60" i="43"/>
  <c r="D81" i="43" s="1"/>
  <c r="E60" i="43"/>
  <c r="E228" i="43" s="1"/>
  <c r="F60" i="43"/>
  <c r="F228" i="43" s="1"/>
  <c r="G60" i="43"/>
  <c r="G228" i="43" s="1"/>
  <c r="H60" i="43"/>
  <c r="H212" i="43" s="1"/>
  <c r="I91" i="43"/>
  <c r="I105" i="43"/>
  <c r="O113" i="43"/>
  <c r="J134" i="43" s="1"/>
  <c r="O114" i="43"/>
  <c r="O115" i="43"/>
  <c r="O116" i="43"/>
  <c r="O117" i="43"/>
  <c r="O118" i="43"/>
  <c r="O119" i="43"/>
  <c r="O120" i="43"/>
  <c r="O121" i="43"/>
  <c r="O122" i="43"/>
  <c r="O143" i="43"/>
  <c r="O144" i="43"/>
  <c r="O145" i="43"/>
  <c r="O146" i="43"/>
  <c r="O147" i="43"/>
  <c r="O148" i="43"/>
  <c r="O149" i="43"/>
  <c r="O150" i="43"/>
  <c r="O151" i="43"/>
  <c r="O152" i="43"/>
  <c r="O172" i="43"/>
  <c r="O173" i="43"/>
  <c r="O174" i="43"/>
  <c r="O175" i="43"/>
  <c r="O176" i="43"/>
  <c r="O177" i="43"/>
  <c r="O178" i="43"/>
  <c r="O179" i="43"/>
  <c r="O180" i="43"/>
  <c r="O181" i="43"/>
  <c r="O201" i="43"/>
  <c r="O202" i="43"/>
  <c r="O203" i="43"/>
  <c r="O204" i="43"/>
  <c r="O205" i="43"/>
  <c r="O206" i="43"/>
  <c r="O207" i="43"/>
  <c r="O208" i="43"/>
  <c r="O209" i="43"/>
  <c r="O210" i="43"/>
  <c r="A229" i="43"/>
  <c r="A231" i="43"/>
  <c r="A232" i="43"/>
  <c r="A233" i="43"/>
  <c r="A234" i="43"/>
  <c r="A244" i="43"/>
  <c r="A245" i="43"/>
  <c r="A246" i="43"/>
  <c r="A247" i="43"/>
  <c r="A248" i="43"/>
  <c r="A249" i="43"/>
  <c r="A250" i="43"/>
  <c r="B47" i="1"/>
  <c r="C103" i="47" l="1"/>
  <c r="G101" i="47"/>
  <c r="E100" i="47"/>
  <c r="C99" i="47"/>
  <c r="G97" i="47"/>
  <c r="D101" i="47"/>
  <c r="D97" i="47"/>
  <c r="H102" i="47"/>
  <c r="F101" i="47"/>
  <c r="D100" i="47"/>
  <c r="H98" i="47"/>
  <c r="F97" i="47"/>
  <c r="H99" i="47"/>
  <c r="G102" i="47"/>
  <c r="E101" i="47"/>
  <c r="C100" i="47"/>
  <c r="G98" i="47"/>
  <c r="E97" i="47"/>
  <c r="F102" i="47"/>
  <c r="F98" i="47"/>
  <c r="H103" i="47"/>
  <c r="G103" i="47"/>
  <c r="E102" i="47"/>
  <c r="C101" i="47"/>
  <c r="G99" i="47"/>
  <c r="E98" i="47"/>
  <c r="C97" i="47"/>
  <c r="D99" i="47"/>
  <c r="F103" i="47"/>
  <c r="D102" i="47"/>
  <c r="H100" i="47"/>
  <c r="F99" i="47"/>
  <c r="D98" i="47"/>
  <c r="H101" i="47"/>
  <c r="H97" i="47"/>
  <c r="E103" i="47"/>
  <c r="C102" i="47"/>
  <c r="G100" i="47"/>
  <c r="E99" i="47"/>
  <c r="C98" i="47"/>
  <c r="D103" i="47"/>
  <c r="F100" i="47"/>
  <c r="E103" i="46"/>
  <c r="C102" i="46"/>
  <c r="G100" i="46"/>
  <c r="E99" i="46"/>
  <c r="C98" i="46"/>
  <c r="D98" i="46"/>
  <c r="D103" i="46"/>
  <c r="H101" i="46"/>
  <c r="F100" i="46"/>
  <c r="D99" i="46"/>
  <c r="H97" i="46"/>
  <c r="F103" i="46"/>
  <c r="C103" i="46"/>
  <c r="G101" i="46"/>
  <c r="E100" i="46"/>
  <c r="C99" i="46"/>
  <c r="G97" i="46"/>
  <c r="D102" i="46"/>
  <c r="H102" i="46"/>
  <c r="F101" i="46"/>
  <c r="D100" i="46"/>
  <c r="H98" i="46"/>
  <c r="F97" i="46"/>
  <c r="H100" i="46"/>
  <c r="G102" i="46"/>
  <c r="E101" i="46"/>
  <c r="C100" i="46"/>
  <c r="G98" i="46"/>
  <c r="E97" i="46"/>
  <c r="F99" i="46"/>
  <c r="H103" i="46"/>
  <c r="F102" i="46"/>
  <c r="D101" i="46"/>
  <c r="H99" i="46"/>
  <c r="F98" i="46"/>
  <c r="D97" i="46"/>
  <c r="G103" i="46"/>
  <c r="E102" i="46"/>
  <c r="C101" i="46"/>
  <c r="G99" i="46"/>
  <c r="E98" i="46"/>
  <c r="C97" i="46"/>
  <c r="G103" i="45"/>
  <c r="E102" i="45"/>
  <c r="C101" i="45"/>
  <c r="G99" i="45"/>
  <c r="E98" i="45"/>
  <c r="C97" i="45"/>
  <c r="C100" i="45"/>
  <c r="F103" i="45"/>
  <c r="D102" i="45"/>
  <c r="H100" i="45"/>
  <c r="F99" i="45"/>
  <c r="D98" i="45"/>
  <c r="D97" i="45"/>
  <c r="E103" i="45"/>
  <c r="C102" i="45"/>
  <c r="G100" i="45"/>
  <c r="E99" i="45"/>
  <c r="C98" i="45"/>
  <c r="G97" i="45"/>
  <c r="G98" i="45"/>
  <c r="D103" i="45"/>
  <c r="H101" i="45"/>
  <c r="F100" i="45"/>
  <c r="D99" i="45"/>
  <c r="H97" i="45"/>
  <c r="G102" i="45"/>
  <c r="C103" i="45"/>
  <c r="G101" i="45"/>
  <c r="E100" i="45"/>
  <c r="C99" i="45"/>
  <c r="E101" i="45"/>
  <c r="H102" i="45"/>
  <c r="F101" i="45"/>
  <c r="D100" i="45"/>
  <c r="H98" i="45"/>
  <c r="F97" i="45"/>
  <c r="E97" i="45"/>
  <c r="H103" i="45"/>
  <c r="F102" i="45"/>
  <c r="D101" i="45"/>
  <c r="H99" i="45"/>
  <c r="F98" i="45"/>
  <c r="G102" i="44"/>
  <c r="E101" i="44"/>
  <c r="C100" i="44"/>
  <c r="G98" i="44"/>
  <c r="E97" i="44"/>
  <c r="D97" i="44"/>
  <c r="H103" i="44"/>
  <c r="F102" i="44"/>
  <c r="D101" i="44"/>
  <c r="H99" i="44"/>
  <c r="F98" i="44"/>
  <c r="G103" i="44"/>
  <c r="E102" i="44"/>
  <c r="C101" i="44"/>
  <c r="G99" i="44"/>
  <c r="E98" i="44"/>
  <c r="C97" i="44"/>
  <c r="F103" i="44"/>
  <c r="D102" i="44"/>
  <c r="H100" i="44"/>
  <c r="F99" i="44"/>
  <c r="D98" i="44"/>
  <c r="H97" i="44"/>
  <c r="H98" i="44"/>
  <c r="E103" i="44"/>
  <c r="C102" i="44"/>
  <c r="G100" i="44"/>
  <c r="E99" i="44"/>
  <c r="C98" i="44"/>
  <c r="D100" i="44"/>
  <c r="D103" i="44"/>
  <c r="H101" i="44"/>
  <c r="F100" i="44"/>
  <c r="D99" i="44"/>
  <c r="F101" i="44"/>
  <c r="C103" i="44"/>
  <c r="G101" i="44"/>
  <c r="E100" i="44"/>
  <c r="C99" i="44"/>
  <c r="G97" i="44"/>
  <c r="H102" i="44"/>
  <c r="F97" i="44"/>
  <c r="D103" i="43"/>
  <c r="H101" i="43"/>
  <c r="F100" i="43"/>
  <c r="D99" i="43"/>
  <c r="H97" i="43"/>
  <c r="E97" i="43"/>
  <c r="G100" i="43"/>
  <c r="C103" i="43"/>
  <c r="G101" i="43"/>
  <c r="E100" i="43"/>
  <c r="C99" i="43"/>
  <c r="G97" i="43"/>
  <c r="E99" i="43"/>
  <c r="H102" i="43"/>
  <c r="F101" i="43"/>
  <c r="D100" i="43"/>
  <c r="H98" i="43"/>
  <c r="F97" i="43"/>
  <c r="E98" i="43"/>
  <c r="C97" i="43"/>
  <c r="G102" i="43"/>
  <c r="E101" i="43"/>
  <c r="C100" i="43"/>
  <c r="G98" i="43"/>
  <c r="C98" i="43"/>
  <c r="H103" i="43"/>
  <c r="F102" i="43"/>
  <c r="D101" i="43"/>
  <c r="H99" i="43"/>
  <c r="F98" i="43"/>
  <c r="D97" i="43"/>
  <c r="C102" i="43"/>
  <c r="G103" i="43"/>
  <c r="E102" i="43"/>
  <c r="C101" i="43"/>
  <c r="G99" i="43"/>
  <c r="E103" i="43"/>
  <c r="F103" i="43"/>
  <c r="D102" i="43"/>
  <c r="H100" i="43"/>
  <c r="F99" i="43"/>
  <c r="D98" i="43"/>
  <c r="H103" i="48"/>
  <c r="F102" i="48"/>
  <c r="D101" i="48"/>
  <c r="H99" i="48"/>
  <c r="F98" i="48"/>
  <c r="D97" i="48"/>
  <c r="C102" i="48"/>
  <c r="C98" i="48"/>
  <c r="F100" i="48"/>
  <c r="D99" i="48"/>
  <c r="E100" i="48"/>
  <c r="F101" i="48"/>
  <c r="H98" i="48"/>
  <c r="E101" i="48"/>
  <c r="E97" i="48"/>
  <c r="G103" i="48"/>
  <c r="E102" i="48"/>
  <c r="C101" i="48"/>
  <c r="G99" i="48"/>
  <c r="E98" i="48"/>
  <c r="C97" i="48"/>
  <c r="G100" i="48"/>
  <c r="D103" i="48"/>
  <c r="G101" i="48"/>
  <c r="G97" i="48"/>
  <c r="D100" i="48"/>
  <c r="G102" i="48"/>
  <c r="G98" i="48"/>
  <c r="F103" i="48"/>
  <c r="D102" i="48"/>
  <c r="H100" i="48"/>
  <c r="F99" i="48"/>
  <c r="D98" i="48"/>
  <c r="E103" i="48"/>
  <c r="E99" i="48"/>
  <c r="H101" i="48"/>
  <c r="H97" i="48"/>
  <c r="C103" i="48"/>
  <c r="C99" i="48"/>
  <c r="H102" i="48"/>
  <c r="F97" i="48"/>
  <c r="C100" i="48"/>
  <c r="H20" i="4"/>
  <c r="G164" i="43"/>
  <c r="D154" i="43"/>
  <c r="E154" i="43"/>
  <c r="H81" i="43"/>
  <c r="G212" i="43"/>
  <c r="F212" i="43"/>
  <c r="G186" i="43"/>
  <c r="C62" i="43"/>
  <c r="H161" i="43"/>
  <c r="E191" i="43"/>
  <c r="H71" i="43"/>
  <c r="C68" i="43"/>
  <c r="F131" i="43"/>
  <c r="F88" i="43" s="1"/>
  <c r="G191" i="43"/>
  <c r="O182" i="43"/>
  <c r="H70" i="43"/>
  <c r="G161" i="43"/>
  <c r="G189" i="43"/>
  <c r="D129" i="43"/>
  <c r="D86" i="43" s="1"/>
  <c r="H228" i="43"/>
  <c r="H183" i="43"/>
  <c r="O123" i="43"/>
  <c r="F186" i="43"/>
  <c r="H164" i="43"/>
  <c r="H95" i="43"/>
  <c r="H124" i="43"/>
  <c r="H186" i="43"/>
  <c r="H68" i="43"/>
  <c r="A156" i="43"/>
  <c r="A97" i="43"/>
  <c r="A126" i="43"/>
  <c r="A83" i="43"/>
  <c r="C154" i="43"/>
  <c r="A87" i="43"/>
  <c r="A130" i="43"/>
  <c r="A101" i="43"/>
  <c r="A100" i="43"/>
  <c r="A129" i="43"/>
  <c r="F191" i="43"/>
  <c r="C212" i="43"/>
  <c r="G68" i="43"/>
  <c r="C183" i="43"/>
  <c r="C124" i="43"/>
  <c r="C228" i="43"/>
  <c r="C219" i="43"/>
  <c r="F189" i="43"/>
  <c r="G185" i="43"/>
  <c r="G159" i="43"/>
  <c r="D135" i="43"/>
  <c r="C129" i="43"/>
  <c r="C86" i="43" s="1"/>
  <c r="C126" i="43"/>
  <c r="C83" i="43" s="1"/>
  <c r="H66" i="43"/>
  <c r="G216" i="43"/>
  <c r="H194" i="43"/>
  <c r="G188" i="43"/>
  <c r="D187" i="43"/>
  <c r="H156" i="43"/>
  <c r="D134" i="43"/>
  <c r="F128" i="43"/>
  <c r="F85" i="43" s="1"/>
  <c r="C95" i="43"/>
  <c r="C64" i="43"/>
  <c r="E214" i="43"/>
  <c r="H193" i="43"/>
  <c r="F188" i="43"/>
  <c r="C134" i="43"/>
  <c r="D127" i="43"/>
  <c r="D84" i="43" s="1"/>
  <c r="F127" i="43"/>
  <c r="F84" i="43" s="1"/>
  <c r="H65" i="43"/>
  <c r="H191" i="43"/>
  <c r="C132" i="43"/>
  <c r="C89" i="43" s="1"/>
  <c r="C127" i="43"/>
  <c r="C84" i="43" s="1"/>
  <c r="E222" i="43"/>
  <c r="G219" i="43"/>
  <c r="D214" i="43"/>
  <c r="C157" i="43"/>
  <c r="H158" i="43"/>
  <c r="F160" i="43"/>
  <c r="D165" i="43"/>
  <c r="H165" i="43"/>
  <c r="O153" i="43"/>
  <c r="H157" i="43"/>
  <c r="H160" i="43"/>
  <c r="F162" i="43"/>
  <c r="H159" i="43"/>
  <c r="G162" i="43"/>
  <c r="C156" i="43"/>
  <c r="G158" i="43"/>
  <c r="H162" i="43"/>
  <c r="C165" i="43"/>
  <c r="G156" i="43"/>
  <c r="C164" i="43"/>
  <c r="F158" i="43"/>
  <c r="F161" i="43"/>
  <c r="F159" i="43"/>
  <c r="A190" i="43"/>
  <c r="A219" i="43"/>
  <c r="A88" i="43"/>
  <c r="A131" i="43"/>
  <c r="A161" i="43"/>
  <c r="A102" i="43"/>
  <c r="O211" i="43"/>
  <c r="H216" i="43"/>
  <c r="H217" i="43"/>
  <c r="H218" i="43"/>
  <c r="H219" i="43"/>
  <c r="H220" i="43"/>
  <c r="C223" i="43"/>
  <c r="C222" i="43"/>
  <c r="D223" i="43"/>
  <c r="C214" i="43"/>
  <c r="C215" i="43"/>
  <c r="D222" i="43"/>
  <c r="E223" i="43"/>
  <c r="F214" i="43"/>
  <c r="C216" i="43"/>
  <c r="F217" i="43"/>
  <c r="D219" i="43"/>
  <c r="G220" i="43"/>
  <c r="G222" i="43"/>
  <c r="G214" i="43"/>
  <c r="D216" i="43"/>
  <c r="G217" i="43"/>
  <c r="E219" i="43"/>
  <c r="H222" i="43"/>
  <c r="H214" i="43"/>
  <c r="E216" i="43"/>
  <c r="C218" i="43"/>
  <c r="F219" i="43"/>
  <c r="D215" i="43"/>
  <c r="D217" i="43"/>
  <c r="C220" i="43"/>
  <c r="F222" i="43"/>
  <c r="F220" i="43"/>
  <c r="F218" i="43"/>
  <c r="E215" i="43"/>
  <c r="E217" i="43"/>
  <c r="D220" i="43"/>
  <c r="F223" i="43"/>
  <c r="E218" i="43"/>
  <c r="G218" i="43"/>
  <c r="F215" i="43"/>
  <c r="D218" i="43"/>
  <c r="E220" i="43"/>
  <c r="G223" i="43"/>
  <c r="G215" i="43"/>
  <c r="H223" i="43"/>
  <c r="H215" i="43"/>
  <c r="F216" i="43"/>
  <c r="C217" i="43"/>
  <c r="A187" i="43"/>
  <c r="A216" i="43"/>
  <c r="A128" i="43"/>
  <c r="A85" i="43"/>
  <c r="A99" i="43"/>
  <c r="A158" i="43"/>
  <c r="A191" i="43"/>
  <c r="A220" i="43"/>
  <c r="A162" i="43"/>
  <c r="A89" i="43"/>
  <c r="A103" i="43"/>
  <c r="D191" i="43"/>
  <c r="H135" i="43"/>
  <c r="D70" i="43"/>
  <c r="G67" i="43"/>
  <c r="G65" i="43"/>
  <c r="A186" i="43"/>
  <c r="A215" i="43"/>
  <c r="A98" i="43"/>
  <c r="A84" i="43"/>
  <c r="F154" i="43"/>
  <c r="F81" i="43"/>
  <c r="F95" i="43"/>
  <c r="F183" i="43"/>
  <c r="F124" i="43"/>
  <c r="F193" i="43"/>
  <c r="E190" i="43"/>
  <c r="D188" i="43"/>
  <c r="F185" i="43"/>
  <c r="C193" i="43"/>
  <c r="D194" i="43"/>
  <c r="C185" i="43"/>
  <c r="C186" i="43"/>
  <c r="D193" i="43"/>
  <c r="E194" i="43"/>
  <c r="D185" i="43"/>
  <c r="D186" i="43"/>
  <c r="C187" i="43"/>
  <c r="C188" i="43"/>
  <c r="C189" i="43"/>
  <c r="C190" i="43"/>
  <c r="C191" i="43"/>
  <c r="E193" i="43"/>
  <c r="F194" i="43"/>
  <c r="H185" i="43"/>
  <c r="E187" i="43"/>
  <c r="H188" i="43"/>
  <c r="F190" i="43"/>
  <c r="F187" i="43"/>
  <c r="D189" i="43"/>
  <c r="G190" i="43"/>
  <c r="C194" i="43"/>
  <c r="E186" i="43"/>
  <c r="G187" i="43"/>
  <c r="E189" i="43"/>
  <c r="H190" i="43"/>
  <c r="G194" i="43"/>
  <c r="G135" i="43"/>
  <c r="E130" i="43"/>
  <c r="E87" i="43" s="1"/>
  <c r="E128" i="43"/>
  <c r="E85" i="43" s="1"/>
  <c r="C70" i="43"/>
  <c r="C67" i="43"/>
  <c r="C65" i="43"/>
  <c r="E81" i="43"/>
  <c r="E95" i="43"/>
  <c r="E183" i="43"/>
  <c r="E124" i="43"/>
  <c r="E212" i="43"/>
  <c r="C63" i="43"/>
  <c r="G64" i="43"/>
  <c r="H67" i="43"/>
  <c r="D63" i="43"/>
  <c r="H64" i="43"/>
  <c r="C66" i="43"/>
  <c r="C71" i="43"/>
  <c r="E63" i="43"/>
  <c r="G66" i="43"/>
  <c r="D71" i="43"/>
  <c r="G154" i="43"/>
  <c r="G81" i="43"/>
  <c r="G95" i="43"/>
  <c r="G183" i="43"/>
  <c r="E188" i="43"/>
  <c r="F130" i="43"/>
  <c r="F87" i="43" s="1"/>
  <c r="D190" i="43"/>
  <c r="H187" i="43"/>
  <c r="E185" i="43"/>
  <c r="F135" i="43"/>
  <c r="E132" i="43"/>
  <c r="E89" i="43" s="1"/>
  <c r="D130" i="43"/>
  <c r="D87" i="43" s="1"/>
  <c r="A188" i="43"/>
  <c r="A217" i="43"/>
  <c r="A86" i="43"/>
  <c r="A159" i="43"/>
  <c r="E62" i="43"/>
  <c r="D124" i="43"/>
  <c r="D183" i="43"/>
  <c r="D228" i="43"/>
  <c r="D95" i="43"/>
  <c r="D212" i="43"/>
  <c r="D32" i="43"/>
  <c r="C30" i="43" s="1"/>
  <c r="G193" i="43"/>
  <c r="G126" i="43"/>
  <c r="G83" i="43" s="1"/>
  <c r="G127" i="43"/>
  <c r="G84" i="43" s="1"/>
  <c r="G128" i="43"/>
  <c r="G85" i="43" s="1"/>
  <c r="G129" i="43"/>
  <c r="G86" i="43" s="1"/>
  <c r="G130" i="43"/>
  <c r="G87" i="43" s="1"/>
  <c r="G131" i="43"/>
  <c r="G88" i="43" s="1"/>
  <c r="G132" i="43"/>
  <c r="G89" i="43" s="1"/>
  <c r="H134" i="43"/>
  <c r="H126" i="43"/>
  <c r="H83" i="43" s="1"/>
  <c r="H127" i="43"/>
  <c r="H84" i="43" s="1"/>
  <c r="H128" i="43"/>
  <c r="H85" i="43" s="1"/>
  <c r="H129" i="43"/>
  <c r="H86" i="43" s="1"/>
  <c r="H130" i="43"/>
  <c r="H87" i="43" s="1"/>
  <c r="H131" i="43"/>
  <c r="H88" i="43" s="1"/>
  <c r="H132" i="43"/>
  <c r="H89" i="43" s="1"/>
  <c r="C135" i="43"/>
  <c r="D126" i="43"/>
  <c r="D83" i="43" s="1"/>
  <c r="E129" i="43"/>
  <c r="E86" i="43" s="1"/>
  <c r="C131" i="43"/>
  <c r="C88" i="43" s="1"/>
  <c r="F132" i="43"/>
  <c r="F89" i="43" s="1"/>
  <c r="E134" i="43"/>
  <c r="E126" i="43"/>
  <c r="E83" i="43" s="1"/>
  <c r="E90" i="43" s="1"/>
  <c r="C128" i="43"/>
  <c r="C85" i="43" s="1"/>
  <c r="F129" i="43"/>
  <c r="F86" i="43" s="1"/>
  <c r="D131" i="43"/>
  <c r="D88" i="43" s="1"/>
  <c r="F134" i="43"/>
  <c r="F126" i="43"/>
  <c r="F83" i="43" s="1"/>
  <c r="D128" i="43"/>
  <c r="D85" i="43" s="1"/>
  <c r="E131" i="43"/>
  <c r="E88" i="43" s="1"/>
  <c r="G134" i="43"/>
  <c r="H189" i="43"/>
  <c r="A157" i="43"/>
  <c r="E135" i="43"/>
  <c r="D132" i="43"/>
  <c r="D89" i="43" s="1"/>
  <c r="C130" i="43"/>
  <c r="C87" i="43" s="1"/>
  <c r="E127" i="43"/>
  <c r="E84" i="43" s="1"/>
  <c r="G124" i="43"/>
  <c r="D62" i="43"/>
  <c r="D156" i="43"/>
  <c r="D157" i="43"/>
  <c r="C158" i="43"/>
  <c r="C159" i="43"/>
  <c r="C160" i="43"/>
  <c r="C161" i="43"/>
  <c r="C162" i="43"/>
  <c r="D164" i="43"/>
  <c r="E165" i="43"/>
  <c r="E156" i="43"/>
  <c r="E157" i="43"/>
  <c r="D158" i="43"/>
  <c r="D159" i="43"/>
  <c r="D160" i="43"/>
  <c r="D161" i="43"/>
  <c r="D162" i="43"/>
  <c r="E164" i="43"/>
  <c r="F165" i="43"/>
  <c r="E161" i="43"/>
  <c r="E162" i="43"/>
  <c r="F164" i="43"/>
  <c r="G165" i="43"/>
  <c r="A185" i="43"/>
  <c r="A214" i="43"/>
  <c r="G160" i="43"/>
  <c r="G157" i="43"/>
  <c r="F156" i="43"/>
  <c r="A189" i="43"/>
  <c r="A218" i="43"/>
  <c r="H154" i="43"/>
  <c r="O59" i="43"/>
  <c r="F62" i="43"/>
  <c r="F63" i="43"/>
  <c r="D64" i="43"/>
  <c r="D65" i="43"/>
  <c r="D66" i="43"/>
  <c r="D67" i="43"/>
  <c r="D68" i="43"/>
  <c r="E70" i="43"/>
  <c r="E71" i="43"/>
  <c r="G62" i="43"/>
  <c r="G63" i="43"/>
  <c r="E64" i="43"/>
  <c r="E65" i="43"/>
  <c r="E66" i="43"/>
  <c r="E67" i="43"/>
  <c r="E68" i="43"/>
  <c r="F70" i="43"/>
  <c r="F71" i="43"/>
  <c r="H62" i="43"/>
  <c r="H63" i="43"/>
  <c r="F64" i="43"/>
  <c r="F65" i="43"/>
  <c r="F66" i="43"/>
  <c r="F67" i="43"/>
  <c r="F68" i="43"/>
  <c r="G70" i="43"/>
  <c r="G71" i="43"/>
  <c r="E160" i="43"/>
  <c r="E159" i="43"/>
  <c r="E158" i="43"/>
  <c r="F157" i="43"/>
  <c r="F24" i="1"/>
  <c r="F23" i="1"/>
  <c r="F22" i="1"/>
  <c r="F21" i="1"/>
  <c r="F20" i="1"/>
  <c r="F19" i="1"/>
  <c r="F18" i="1"/>
  <c r="F17" i="1"/>
  <c r="H90" i="43" l="1"/>
  <c r="I87" i="43"/>
  <c r="I88" i="43"/>
  <c r="I89" i="43"/>
  <c r="I86" i="43"/>
  <c r="F90" i="43"/>
  <c r="C90" i="43"/>
  <c r="C104" i="43" s="1"/>
  <c r="I84" i="43"/>
  <c r="I90" i="43" s="1"/>
  <c r="D90" i="43"/>
  <c r="I83" i="43"/>
  <c r="G90" i="43"/>
  <c r="I85" i="43"/>
  <c r="G104" i="43"/>
  <c r="F104" i="43"/>
  <c r="E104" i="43"/>
  <c r="D104" i="43"/>
  <c r="H104" i="43"/>
  <c r="C237" i="43"/>
  <c r="G236" i="43"/>
  <c r="G252" i="43" s="1"/>
  <c r="F236" i="43"/>
  <c r="F252" i="43" s="1"/>
  <c r="D236" i="43"/>
  <c r="D252" i="43" s="1"/>
  <c r="G237" i="43"/>
  <c r="G253" i="43" s="1"/>
  <c r="E236" i="43"/>
  <c r="E252" i="43" s="1"/>
  <c r="H250" i="43"/>
  <c r="C236" i="43"/>
  <c r="C252" i="43" s="1"/>
  <c r="C69" i="43"/>
  <c r="D237" i="43"/>
  <c r="D253" i="43" s="1"/>
  <c r="H236" i="43"/>
  <c r="H252" i="43" s="1"/>
  <c r="F237" i="43"/>
  <c r="F253" i="43" s="1"/>
  <c r="E237" i="43"/>
  <c r="E253" i="43" s="1"/>
  <c r="G192" i="43"/>
  <c r="G233" i="43" s="1"/>
  <c r="H237" i="43"/>
  <c r="H253" i="43" s="1"/>
  <c r="I186" i="43"/>
  <c r="I64" i="43"/>
  <c r="H247" i="43"/>
  <c r="I164" i="43"/>
  <c r="I194" i="43"/>
  <c r="D192" i="43"/>
  <c r="D233" i="43" s="1"/>
  <c r="H248" i="43"/>
  <c r="C31" i="43"/>
  <c r="G248" i="43"/>
  <c r="I159" i="43"/>
  <c r="I127" i="43"/>
  <c r="I134" i="43"/>
  <c r="I191" i="43"/>
  <c r="H163" i="43"/>
  <c r="H232" i="43" s="1"/>
  <c r="I132" i="43"/>
  <c r="E221" i="43"/>
  <c r="E234" i="43" s="1"/>
  <c r="G250" i="43"/>
  <c r="I129" i="43"/>
  <c r="I219" i="43"/>
  <c r="I103" i="43"/>
  <c r="F250" i="43"/>
  <c r="C244" i="43"/>
  <c r="I214" i="43"/>
  <c r="C221" i="43"/>
  <c r="C234" i="43" s="1"/>
  <c r="F249" i="43"/>
  <c r="I158" i="43"/>
  <c r="D133" i="43"/>
  <c r="D231" i="43" s="1"/>
  <c r="E69" i="43"/>
  <c r="E244" i="43"/>
  <c r="F248" i="43"/>
  <c r="E249" i="43"/>
  <c r="E192" i="43"/>
  <c r="E233" i="43" s="1"/>
  <c r="G163" i="43"/>
  <c r="G232" i="43" s="1"/>
  <c r="E248" i="43"/>
  <c r="I128" i="43"/>
  <c r="H249" i="43"/>
  <c r="I190" i="43"/>
  <c r="I223" i="43"/>
  <c r="I165" i="43"/>
  <c r="F246" i="43"/>
  <c r="E247" i="43"/>
  <c r="D247" i="43"/>
  <c r="D69" i="43"/>
  <c r="D244" i="43"/>
  <c r="E133" i="43"/>
  <c r="E231" i="43" s="1"/>
  <c r="G246" i="43"/>
  <c r="I67" i="43"/>
  <c r="C249" i="43"/>
  <c r="I189" i="43"/>
  <c r="C192" i="43"/>
  <c r="C233" i="43" s="1"/>
  <c r="I185" i="43"/>
  <c r="F221" i="43"/>
  <c r="F234" i="43" s="1"/>
  <c r="C133" i="43"/>
  <c r="E250" i="43"/>
  <c r="I130" i="43"/>
  <c r="H133" i="43"/>
  <c r="H231" i="43" s="1"/>
  <c r="G133" i="43"/>
  <c r="G231" i="43" s="1"/>
  <c r="E245" i="43"/>
  <c r="H221" i="43"/>
  <c r="H234" i="43" s="1"/>
  <c r="D221" i="43"/>
  <c r="D234" i="43" s="1"/>
  <c r="D249" i="43"/>
  <c r="I125" i="43"/>
  <c r="I101" i="43"/>
  <c r="I222" i="43"/>
  <c r="C246" i="43"/>
  <c r="I65" i="43"/>
  <c r="C247" i="43"/>
  <c r="I220" i="43"/>
  <c r="I216" i="43"/>
  <c r="H245" i="43"/>
  <c r="E246" i="43"/>
  <c r="D246" i="43"/>
  <c r="I162" i="43"/>
  <c r="C28" i="43"/>
  <c r="C29" i="43"/>
  <c r="C26" i="43"/>
  <c r="C27" i="43"/>
  <c r="I66" i="43"/>
  <c r="C248" i="43"/>
  <c r="I63" i="43"/>
  <c r="C245" i="43"/>
  <c r="I70" i="43"/>
  <c r="I188" i="43"/>
  <c r="I126" i="43"/>
  <c r="G249" i="43"/>
  <c r="I68" i="43"/>
  <c r="D250" i="43"/>
  <c r="I157" i="43"/>
  <c r="E163" i="43"/>
  <c r="E232" i="43" s="1"/>
  <c r="I135" i="43"/>
  <c r="H244" i="43"/>
  <c r="H69" i="43"/>
  <c r="G245" i="43"/>
  <c r="F245" i="43"/>
  <c r="F163" i="43"/>
  <c r="F232" i="43" s="1"/>
  <c r="I161" i="43"/>
  <c r="I99" i="43"/>
  <c r="I98" i="43"/>
  <c r="H246" i="43"/>
  <c r="I187" i="43"/>
  <c r="I193" i="43"/>
  <c r="I217" i="43"/>
  <c r="G221" i="43"/>
  <c r="G234" i="43" s="1"/>
  <c r="C163" i="43"/>
  <c r="C232" i="43" s="1"/>
  <c r="I156" i="43"/>
  <c r="I71" i="43"/>
  <c r="I102" i="43"/>
  <c r="F247" i="43"/>
  <c r="D248" i="43"/>
  <c r="D163" i="43"/>
  <c r="D232" i="43" s="1"/>
  <c r="I61" i="43"/>
  <c r="I243" i="43"/>
  <c r="G69" i="43"/>
  <c r="G244" i="43"/>
  <c r="F69" i="43"/>
  <c r="F244" i="43"/>
  <c r="I155" i="43"/>
  <c r="I160" i="43"/>
  <c r="F133" i="43"/>
  <c r="F231" i="43" s="1"/>
  <c r="I131" i="43"/>
  <c r="I100" i="43"/>
  <c r="D245" i="43"/>
  <c r="I97" i="43"/>
  <c r="H192" i="43"/>
  <c r="H233" i="43" s="1"/>
  <c r="F192" i="43"/>
  <c r="F233" i="43" s="1"/>
  <c r="G247" i="43"/>
  <c r="I218" i="43"/>
  <c r="I215" i="43"/>
  <c r="I62" i="43"/>
  <c r="C250" i="43"/>
  <c r="O113" i="42"/>
  <c r="O114" i="42"/>
  <c r="O115" i="42"/>
  <c r="O116" i="42"/>
  <c r="O117" i="42"/>
  <c r="O118" i="42"/>
  <c r="C231" i="43" l="1"/>
  <c r="I231" i="43" s="1"/>
  <c r="C229" i="43"/>
  <c r="I236" i="43"/>
  <c r="I237" i="43"/>
  <c r="I253" i="43" s="1"/>
  <c r="I250" i="43"/>
  <c r="D254" i="43"/>
  <c r="G230" i="43"/>
  <c r="G229" i="43"/>
  <c r="D229" i="43"/>
  <c r="D230" i="43"/>
  <c r="I69" i="43"/>
  <c r="N63" i="43" s="1"/>
  <c r="I247" i="43"/>
  <c r="F251" i="43"/>
  <c r="F254" i="43" s="1"/>
  <c r="F230" i="43"/>
  <c r="F229" i="43"/>
  <c r="H251" i="43"/>
  <c r="H254" i="43" s="1"/>
  <c r="I248" i="43"/>
  <c r="I246" i="43"/>
  <c r="I192" i="43"/>
  <c r="N186" i="43" s="1"/>
  <c r="I234" i="43"/>
  <c r="E230" i="43"/>
  <c r="E229" i="43"/>
  <c r="I249" i="43"/>
  <c r="I244" i="43"/>
  <c r="I232" i="43"/>
  <c r="I163" i="43"/>
  <c r="N157" i="43" s="1"/>
  <c r="C253" i="43"/>
  <c r="I133" i="43"/>
  <c r="N125" i="43" s="1"/>
  <c r="I245" i="43"/>
  <c r="H230" i="43"/>
  <c r="H229" i="43"/>
  <c r="C230" i="43"/>
  <c r="G251" i="43"/>
  <c r="G254" i="43" s="1"/>
  <c r="I233" i="43"/>
  <c r="E251" i="43"/>
  <c r="E254" i="43" s="1"/>
  <c r="I221" i="43"/>
  <c r="N215" i="43" s="1"/>
  <c r="O50" i="3"/>
  <c r="O51" i="3"/>
  <c r="O52" i="3"/>
  <c r="O53" i="3"/>
  <c r="O54" i="3"/>
  <c r="O55" i="3"/>
  <c r="C254" i="43" l="1"/>
  <c r="K134" i="43"/>
  <c r="K125" i="43" s="1"/>
  <c r="P10" i="2" s="1"/>
  <c r="D238" i="43"/>
  <c r="C238" i="43"/>
  <c r="E238" i="43"/>
  <c r="H238" i="43"/>
  <c r="F238" i="43"/>
  <c r="G238" i="43"/>
  <c r="I252" i="43"/>
  <c r="D16" i="43" s="1"/>
  <c r="L25" i="2"/>
  <c r="I104" i="43"/>
  <c r="I251" i="43" s="1"/>
  <c r="H235" i="43"/>
  <c r="D235" i="43"/>
  <c r="G235" i="43"/>
  <c r="I230" i="43"/>
  <c r="I229" i="43"/>
  <c r="C235" i="43"/>
  <c r="E235" i="43"/>
  <c r="F235" i="43"/>
  <c r="O60" i="43"/>
  <c r="K63" i="43" s="1"/>
  <c r="I106" i="3"/>
  <c r="I105" i="42"/>
  <c r="I254" i="43" l="1"/>
  <c r="I238" i="43"/>
  <c r="D14" i="43" s="1"/>
  <c r="I235" i="43"/>
  <c r="O114" i="3"/>
  <c r="D12" i="43" l="1"/>
  <c r="D13" i="43" s="1"/>
  <c r="O49" i="42"/>
  <c r="I91" i="42" l="1"/>
  <c r="D31" i="48" l="1"/>
  <c r="D30" i="48"/>
  <c r="A26" i="48"/>
  <c r="D31" i="47"/>
  <c r="D30" i="47"/>
  <c r="A26" i="47"/>
  <c r="D31" i="46"/>
  <c r="D30" i="46"/>
  <c r="A26" i="46"/>
  <c r="D31" i="45"/>
  <c r="D30" i="45"/>
  <c r="A26" i="45"/>
  <c r="D31" i="44"/>
  <c r="D30" i="44"/>
  <c r="D32" i="44" s="1"/>
  <c r="A26" i="44"/>
  <c r="D31" i="42"/>
  <c r="D30" i="42"/>
  <c r="A26" i="42"/>
  <c r="D32" i="3"/>
  <c r="D31" i="3"/>
  <c r="L17" i="1" s="1"/>
  <c r="D32" i="46" l="1"/>
  <c r="C26" i="46" s="1"/>
  <c r="D32" i="47"/>
  <c r="C30" i="47" s="1"/>
  <c r="D32" i="45"/>
  <c r="C31" i="45" s="1"/>
  <c r="D32" i="48"/>
  <c r="C29" i="48" s="1"/>
  <c r="D32" i="42"/>
  <c r="C27" i="42" s="1"/>
  <c r="C27" i="45"/>
  <c r="C26" i="44"/>
  <c r="C29" i="44"/>
  <c r="C27" i="44"/>
  <c r="C31" i="44"/>
  <c r="C28" i="44"/>
  <c r="C30" i="44"/>
  <c r="C30" i="45" l="1"/>
  <c r="C31" i="47"/>
  <c r="C28" i="47"/>
  <c r="C27" i="47"/>
  <c r="C29" i="47"/>
  <c r="C26" i="47"/>
  <c r="C30" i="46"/>
  <c r="C28" i="46"/>
  <c r="C31" i="46"/>
  <c r="C27" i="46"/>
  <c r="C29" i="46"/>
  <c r="C29" i="45"/>
  <c r="C26" i="45"/>
  <c r="C26" i="48"/>
  <c r="C31" i="48"/>
  <c r="C28" i="45"/>
  <c r="C30" i="48"/>
  <c r="C27" i="48"/>
  <c r="C28" i="48"/>
  <c r="C28" i="42"/>
  <c r="C29" i="42"/>
  <c r="C26" i="42"/>
  <c r="C31" i="42"/>
  <c r="C30" i="42"/>
  <c r="D4" i="48"/>
  <c r="D4" i="47"/>
  <c r="D4" i="46"/>
  <c r="D4" i="45"/>
  <c r="D4" i="44"/>
  <c r="D4" i="42"/>
  <c r="D9" i="1" l="1"/>
  <c r="E24" i="1"/>
  <c r="E23" i="1"/>
  <c r="E22" i="1"/>
  <c r="E21" i="1"/>
  <c r="E20" i="1"/>
  <c r="D24" i="1"/>
  <c r="D23" i="1"/>
  <c r="D22" i="1"/>
  <c r="D21" i="1"/>
  <c r="D20" i="1"/>
  <c r="C24" i="1"/>
  <c r="C23" i="1"/>
  <c r="C22" i="1"/>
  <c r="C21" i="1"/>
  <c r="C20" i="1"/>
  <c r="B24" i="1"/>
  <c r="B19" i="4" s="1"/>
  <c r="B23" i="1"/>
  <c r="B18" i="4" s="1"/>
  <c r="B22" i="1"/>
  <c r="B17" i="4" s="1"/>
  <c r="B21" i="1"/>
  <c r="B16" i="4" s="1"/>
  <c r="B20" i="1"/>
  <c r="B15" i="4" s="1"/>
  <c r="M24" i="1"/>
  <c r="M23" i="1"/>
  <c r="M22" i="1"/>
  <c r="M21" i="1"/>
  <c r="M20" i="1"/>
  <c r="M19" i="1"/>
  <c r="L24" i="1"/>
  <c r="L23" i="1"/>
  <c r="L22" i="1"/>
  <c r="L21" i="1"/>
  <c r="L20" i="1"/>
  <c r="L19" i="1"/>
  <c r="K24" i="1"/>
  <c r="K23" i="1"/>
  <c r="K22" i="1"/>
  <c r="K21" i="1"/>
  <c r="K20" i="1"/>
  <c r="I24" i="1"/>
  <c r="I23" i="1"/>
  <c r="I22" i="1"/>
  <c r="I21" i="1"/>
  <c r="I20" i="1"/>
  <c r="K19" i="1"/>
  <c r="I19" i="1"/>
  <c r="E19" i="1"/>
  <c r="D19" i="1"/>
  <c r="C19" i="1"/>
  <c r="B19" i="1"/>
  <c r="B14" i="4" s="1"/>
  <c r="M18" i="1"/>
  <c r="L18" i="1"/>
  <c r="K18" i="1"/>
  <c r="I18" i="1"/>
  <c r="E18" i="1"/>
  <c r="D18" i="1"/>
  <c r="C18" i="1"/>
  <c r="B18" i="1"/>
  <c r="B13" i="4" s="1"/>
  <c r="C15" i="2"/>
  <c r="C14" i="2"/>
  <c r="C13" i="2"/>
  <c r="C12" i="2"/>
  <c r="C11" i="2"/>
  <c r="C10" i="2"/>
  <c r="C9" i="2"/>
  <c r="B15" i="2"/>
  <c r="B14" i="2"/>
  <c r="B13" i="2"/>
  <c r="B12" i="2"/>
  <c r="B11" i="2"/>
  <c r="B10" i="2"/>
  <c r="B9" i="2"/>
  <c r="A250" i="48"/>
  <c r="A249" i="48"/>
  <c r="A248" i="48"/>
  <c r="A247" i="48"/>
  <c r="A246" i="48"/>
  <c r="A245" i="48"/>
  <c r="A244" i="48"/>
  <c r="A234" i="48"/>
  <c r="A233" i="48"/>
  <c r="A231" i="48"/>
  <c r="A229" i="48"/>
  <c r="O210" i="48"/>
  <c r="O209" i="48"/>
  <c r="O208" i="48"/>
  <c r="O207" i="48"/>
  <c r="O206" i="48"/>
  <c r="O205" i="48"/>
  <c r="O204" i="48"/>
  <c r="O203" i="48"/>
  <c r="O202" i="48"/>
  <c r="O201" i="48"/>
  <c r="O181" i="48"/>
  <c r="O180" i="48"/>
  <c r="O179" i="48"/>
  <c r="O178" i="48"/>
  <c r="O177" i="48"/>
  <c r="O176" i="48"/>
  <c r="O175" i="48"/>
  <c r="O174" i="48"/>
  <c r="O173" i="48"/>
  <c r="O172" i="48"/>
  <c r="O152" i="48"/>
  <c r="O151" i="48"/>
  <c r="O150" i="48"/>
  <c r="O149" i="48"/>
  <c r="O148" i="48"/>
  <c r="O147" i="48"/>
  <c r="O146" i="48"/>
  <c r="O145" i="48"/>
  <c r="O144" i="48"/>
  <c r="O143" i="48"/>
  <c r="O122" i="48"/>
  <c r="O121" i="48"/>
  <c r="O120" i="48"/>
  <c r="O119" i="48"/>
  <c r="O118" i="48"/>
  <c r="O117" i="48"/>
  <c r="O116" i="48"/>
  <c r="O115" i="48"/>
  <c r="O114" i="48"/>
  <c r="O113" i="48"/>
  <c r="I105" i="48"/>
  <c r="I91" i="48"/>
  <c r="H60" i="48"/>
  <c r="H95" i="48" s="1"/>
  <c r="G60" i="48"/>
  <c r="G95" i="48" s="1"/>
  <c r="F60" i="48"/>
  <c r="F95" i="48" s="1"/>
  <c r="E60" i="48"/>
  <c r="E81" i="48" s="1"/>
  <c r="D60" i="48"/>
  <c r="D183" i="48" s="1"/>
  <c r="C60" i="48"/>
  <c r="X38" i="48"/>
  <c r="A68" i="48" s="1"/>
  <c r="A103" i="48" s="1"/>
  <c r="X37" i="48"/>
  <c r="A67" i="48" s="1"/>
  <c r="A102" i="48" s="1"/>
  <c r="W37" i="48"/>
  <c r="X36" i="48"/>
  <c r="A66" i="48" s="1"/>
  <c r="W36" i="48"/>
  <c r="X35" i="48"/>
  <c r="A65" i="48" s="1"/>
  <c r="A100" i="48" s="1"/>
  <c r="W35" i="48"/>
  <c r="X34" i="48"/>
  <c r="A64" i="48" s="1"/>
  <c r="A99" i="48" s="1"/>
  <c r="W34" i="48"/>
  <c r="X33" i="48"/>
  <c r="A63" i="48" s="1"/>
  <c r="A98" i="48" s="1"/>
  <c r="W33" i="48"/>
  <c r="X32" i="48"/>
  <c r="A62" i="48" s="1"/>
  <c r="A97" i="48" s="1"/>
  <c r="W32" i="48"/>
  <c r="X31" i="48"/>
  <c r="W31" i="48"/>
  <c r="A250" i="47"/>
  <c r="A249" i="47"/>
  <c r="A248" i="47"/>
  <c r="A247" i="47"/>
  <c r="A246" i="47"/>
  <c r="A245" i="47"/>
  <c r="A244" i="47"/>
  <c r="A234" i="47"/>
  <c r="A233" i="47"/>
  <c r="A232" i="47"/>
  <c r="A231" i="47"/>
  <c r="A229" i="47"/>
  <c r="O210" i="47"/>
  <c r="O209" i="47"/>
  <c r="O208" i="47"/>
  <c r="O207" i="47"/>
  <c r="O206" i="47"/>
  <c r="O205" i="47"/>
  <c r="O204" i="47"/>
  <c r="O203" i="47"/>
  <c r="O202" i="47"/>
  <c r="O201" i="47"/>
  <c r="O181" i="47"/>
  <c r="O180" i="47"/>
  <c r="O179" i="47"/>
  <c r="O178" i="47"/>
  <c r="O177" i="47"/>
  <c r="O176" i="47"/>
  <c r="O175" i="47"/>
  <c r="O174" i="47"/>
  <c r="O173" i="47"/>
  <c r="O172" i="47"/>
  <c r="O152" i="47"/>
  <c r="O151" i="47"/>
  <c r="O150" i="47"/>
  <c r="O149" i="47"/>
  <c r="O148" i="47"/>
  <c r="O147" i="47"/>
  <c r="O146" i="47"/>
  <c r="O145" i="47"/>
  <c r="O144" i="47"/>
  <c r="O143" i="47"/>
  <c r="O122" i="47"/>
  <c r="O121" i="47"/>
  <c r="O120" i="47"/>
  <c r="O119" i="47"/>
  <c r="O118" i="47"/>
  <c r="O117" i="47"/>
  <c r="O116" i="47"/>
  <c r="O115" i="47"/>
  <c r="O114" i="47"/>
  <c r="O113" i="47"/>
  <c r="I105" i="47"/>
  <c r="I91" i="47"/>
  <c r="H60" i="47"/>
  <c r="G60" i="47"/>
  <c r="G124" i="47" s="1"/>
  <c r="F60" i="47"/>
  <c r="E60" i="47"/>
  <c r="E154" i="47" s="1"/>
  <c r="D60" i="47"/>
  <c r="D81" i="47" s="1"/>
  <c r="C60" i="47"/>
  <c r="C81" i="47" s="1"/>
  <c r="X38" i="47"/>
  <c r="A68" i="47" s="1"/>
  <c r="A103" i="47" s="1"/>
  <c r="X37" i="47"/>
  <c r="A67" i="47" s="1"/>
  <c r="A102" i="47" s="1"/>
  <c r="W37" i="47"/>
  <c r="X36" i="47"/>
  <c r="A66" i="47" s="1"/>
  <c r="A101" i="47" s="1"/>
  <c r="W36" i="47"/>
  <c r="X35" i="47"/>
  <c r="A65" i="47" s="1"/>
  <c r="A100" i="47" s="1"/>
  <c r="W35" i="47"/>
  <c r="X34" i="47"/>
  <c r="A64" i="47" s="1"/>
  <c r="A99" i="47" s="1"/>
  <c r="W34" i="47"/>
  <c r="X33" i="47"/>
  <c r="A63" i="47" s="1"/>
  <c r="A98" i="47" s="1"/>
  <c r="W33" i="47"/>
  <c r="X32" i="47"/>
  <c r="A62" i="47" s="1"/>
  <c r="W32" i="47"/>
  <c r="X31" i="47"/>
  <c r="W31" i="47"/>
  <c r="A250" i="46"/>
  <c r="A249" i="46"/>
  <c r="A248" i="46"/>
  <c r="A247" i="46"/>
  <c r="A246" i="46"/>
  <c r="A245" i="46"/>
  <c r="A244" i="46"/>
  <c r="A234" i="46"/>
  <c r="A233" i="46"/>
  <c r="A232" i="46"/>
  <c r="A231" i="46"/>
  <c r="A229" i="46"/>
  <c r="O210" i="46"/>
  <c r="O209" i="46"/>
  <c r="O208" i="46"/>
  <c r="O207" i="46"/>
  <c r="O206" i="46"/>
  <c r="O205" i="46"/>
  <c r="O204" i="46"/>
  <c r="O203" i="46"/>
  <c r="O202" i="46"/>
  <c r="O201" i="46"/>
  <c r="O181" i="46"/>
  <c r="O180" i="46"/>
  <c r="O179" i="46"/>
  <c r="O178" i="46"/>
  <c r="O177" i="46"/>
  <c r="O176" i="46"/>
  <c r="O175" i="46"/>
  <c r="O174" i="46"/>
  <c r="O173" i="46"/>
  <c r="O172" i="46"/>
  <c r="O152" i="46"/>
  <c r="O151" i="46"/>
  <c r="O150" i="46"/>
  <c r="O149" i="46"/>
  <c r="O148" i="46"/>
  <c r="O147" i="46"/>
  <c r="O146" i="46"/>
  <c r="O145" i="46"/>
  <c r="O144" i="46"/>
  <c r="O143" i="46"/>
  <c r="O122" i="46"/>
  <c r="O121" i="46"/>
  <c r="O120" i="46"/>
  <c r="O119" i="46"/>
  <c r="O118" i="46"/>
  <c r="O117" i="46"/>
  <c r="O116" i="46"/>
  <c r="O115" i="46"/>
  <c r="O114" i="46"/>
  <c r="O113" i="46"/>
  <c r="I105" i="46"/>
  <c r="I91" i="46"/>
  <c r="H60" i="46"/>
  <c r="H183" i="46" s="1"/>
  <c r="G60" i="46"/>
  <c r="G228" i="46" s="1"/>
  <c r="F60" i="46"/>
  <c r="E60" i="46"/>
  <c r="D60" i="46"/>
  <c r="C60" i="46"/>
  <c r="C81" i="46" s="1"/>
  <c r="X38" i="46"/>
  <c r="A68" i="46" s="1"/>
  <c r="X37" i="46"/>
  <c r="A67" i="46" s="1"/>
  <c r="W37" i="46"/>
  <c r="X36" i="46"/>
  <c r="A66" i="46" s="1"/>
  <c r="A101" i="46" s="1"/>
  <c r="W36" i="46"/>
  <c r="X35" i="46"/>
  <c r="A65" i="46" s="1"/>
  <c r="W35" i="46"/>
  <c r="X34" i="46"/>
  <c r="A64" i="46" s="1"/>
  <c r="A99" i="46" s="1"/>
  <c r="W34" i="46"/>
  <c r="X33" i="46"/>
  <c r="A63" i="46" s="1"/>
  <c r="W33" i="46"/>
  <c r="X32" i="46"/>
  <c r="A62" i="46" s="1"/>
  <c r="A97" i="46" s="1"/>
  <c r="W32" i="46"/>
  <c r="X31" i="46"/>
  <c r="A61" i="46" s="1"/>
  <c r="W31" i="46"/>
  <c r="A250" i="45"/>
  <c r="A249" i="45"/>
  <c r="A248" i="45"/>
  <c r="A247" i="45"/>
  <c r="A246" i="45"/>
  <c r="A245" i="45"/>
  <c r="A244" i="45"/>
  <c r="A234" i="45"/>
  <c r="A233" i="45"/>
  <c r="A232" i="45"/>
  <c r="A231" i="45"/>
  <c r="A229" i="45"/>
  <c r="O210" i="45"/>
  <c r="O209" i="45"/>
  <c r="O208" i="45"/>
  <c r="O207" i="45"/>
  <c r="O206" i="45"/>
  <c r="O205" i="45"/>
  <c r="O204" i="45"/>
  <c r="O203" i="45"/>
  <c r="O202" i="45"/>
  <c r="O201" i="45"/>
  <c r="O181" i="45"/>
  <c r="O180" i="45"/>
  <c r="O179" i="45"/>
  <c r="O178" i="45"/>
  <c r="O177" i="45"/>
  <c r="O176" i="45"/>
  <c r="O175" i="45"/>
  <c r="O174" i="45"/>
  <c r="O173" i="45"/>
  <c r="O172" i="45"/>
  <c r="O152" i="45"/>
  <c r="O151" i="45"/>
  <c r="O150" i="45"/>
  <c r="O149" i="45"/>
  <c r="O148" i="45"/>
  <c r="O147" i="45"/>
  <c r="O146" i="45"/>
  <c r="O145" i="45"/>
  <c r="O144" i="45"/>
  <c r="O143" i="45"/>
  <c r="O122" i="45"/>
  <c r="O121" i="45"/>
  <c r="O120" i="45"/>
  <c r="O119" i="45"/>
  <c r="O118" i="45"/>
  <c r="O117" i="45"/>
  <c r="O116" i="45"/>
  <c r="O115" i="45"/>
  <c r="O114" i="45"/>
  <c r="O113" i="45"/>
  <c r="I105" i="45"/>
  <c r="I91" i="45"/>
  <c r="H60" i="45"/>
  <c r="H154" i="45" s="1"/>
  <c r="G60" i="45"/>
  <c r="G212" i="45" s="1"/>
  <c r="F60" i="45"/>
  <c r="F81" i="45" s="1"/>
  <c r="E60" i="45"/>
  <c r="D60" i="45"/>
  <c r="C60" i="45"/>
  <c r="X38" i="45"/>
  <c r="A68" i="45" s="1"/>
  <c r="X37" i="45"/>
  <c r="A67" i="45" s="1"/>
  <c r="A102" i="45" s="1"/>
  <c r="W37" i="45"/>
  <c r="X36" i="45"/>
  <c r="A66" i="45" s="1"/>
  <c r="A101" i="45" s="1"/>
  <c r="W36" i="45"/>
  <c r="X35" i="45"/>
  <c r="A65" i="45" s="1"/>
  <c r="A100" i="45" s="1"/>
  <c r="W35" i="45"/>
  <c r="X34" i="45"/>
  <c r="A64" i="45" s="1"/>
  <c r="A99" i="45" s="1"/>
  <c r="W34" i="45"/>
  <c r="X33" i="45"/>
  <c r="A63" i="45" s="1"/>
  <c r="W33" i="45"/>
  <c r="X32" i="45"/>
  <c r="A62" i="45" s="1"/>
  <c r="A97" i="45" s="1"/>
  <c r="W32" i="45"/>
  <c r="X31" i="45"/>
  <c r="W31" i="45"/>
  <c r="A250" i="44"/>
  <c r="A249" i="44"/>
  <c r="A248" i="44"/>
  <c r="A247" i="44"/>
  <c r="A246" i="44"/>
  <c r="A245" i="44"/>
  <c r="A244" i="44"/>
  <c r="A234" i="44"/>
  <c r="A233" i="44"/>
  <c r="A232" i="44"/>
  <c r="A231" i="44"/>
  <c r="A229" i="44"/>
  <c r="O210" i="44"/>
  <c r="O209" i="44"/>
  <c r="O208" i="44"/>
  <c r="O207" i="44"/>
  <c r="O206" i="44"/>
  <c r="O205" i="44"/>
  <c r="O204" i="44"/>
  <c r="O203" i="44"/>
  <c r="O202" i="44"/>
  <c r="O201" i="44"/>
  <c r="O181" i="44"/>
  <c r="O180" i="44"/>
  <c r="O179" i="44"/>
  <c r="O178" i="44"/>
  <c r="O177" i="44"/>
  <c r="O176" i="44"/>
  <c r="O175" i="44"/>
  <c r="O174" i="44"/>
  <c r="O173" i="44"/>
  <c r="O172" i="44"/>
  <c r="O152" i="44"/>
  <c r="O151" i="44"/>
  <c r="O150" i="44"/>
  <c r="O149" i="44"/>
  <c r="O148" i="44"/>
  <c r="O147" i="44"/>
  <c r="O146" i="44"/>
  <c r="O145" i="44"/>
  <c r="O144" i="44"/>
  <c r="O143" i="44"/>
  <c r="O122" i="44"/>
  <c r="O121" i="44"/>
  <c r="O120" i="44"/>
  <c r="O119" i="44"/>
  <c r="O118" i="44"/>
  <c r="O117" i="44"/>
  <c r="O116" i="44"/>
  <c r="O115" i="44"/>
  <c r="O114" i="44"/>
  <c r="O113" i="44"/>
  <c r="I105" i="44"/>
  <c r="I91" i="44"/>
  <c r="H60" i="44"/>
  <c r="G60" i="44"/>
  <c r="G95" i="44" s="1"/>
  <c r="F60" i="44"/>
  <c r="E60" i="44"/>
  <c r="D60" i="44"/>
  <c r="D81" i="44" s="1"/>
  <c r="C60" i="44"/>
  <c r="X37" i="44"/>
  <c r="A68" i="44" s="1"/>
  <c r="A103" i="44" s="1"/>
  <c r="X36" i="44"/>
  <c r="A67" i="44" s="1"/>
  <c r="A102" i="44" s="1"/>
  <c r="W36" i="44"/>
  <c r="X35" i="44"/>
  <c r="A66" i="44" s="1"/>
  <c r="A101" i="44" s="1"/>
  <c r="W35" i="44"/>
  <c r="X34" i="44"/>
  <c r="A65" i="44" s="1"/>
  <c r="A100" i="44" s="1"/>
  <c r="W34" i="44"/>
  <c r="X33" i="44"/>
  <c r="A64" i="44" s="1"/>
  <c r="W33" i="44"/>
  <c r="X32" i="44"/>
  <c r="A63" i="44" s="1"/>
  <c r="A98" i="44" s="1"/>
  <c r="W32" i="44"/>
  <c r="X31" i="44"/>
  <c r="A62" i="44" s="1"/>
  <c r="W31" i="44"/>
  <c r="X30" i="44"/>
  <c r="W30" i="44"/>
  <c r="A250" i="42"/>
  <c r="A249" i="42"/>
  <c r="A248" i="42"/>
  <c r="A247" i="42"/>
  <c r="A246" i="42"/>
  <c r="A245" i="42"/>
  <c r="A244" i="42"/>
  <c r="A234" i="42"/>
  <c r="A233" i="42"/>
  <c r="A232" i="42"/>
  <c r="A231" i="42"/>
  <c r="A229" i="42"/>
  <c r="O210" i="42"/>
  <c r="O209" i="42"/>
  <c r="O208" i="42"/>
  <c r="O207" i="42"/>
  <c r="O206" i="42"/>
  <c r="O205" i="42"/>
  <c r="O204" i="42"/>
  <c r="O203" i="42"/>
  <c r="O202" i="42"/>
  <c r="O201" i="42"/>
  <c r="O181" i="42"/>
  <c r="O180" i="42"/>
  <c r="O179" i="42"/>
  <c r="O178" i="42"/>
  <c r="O177" i="42"/>
  <c r="O176" i="42"/>
  <c r="O175" i="42"/>
  <c r="O174" i="42"/>
  <c r="O173" i="42"/>
  <c r="O172" i="42"/>
  <c r="O152" i="42"/>
  <c r="O151" i="42"/>
  <c r="O150" i="42"/>
  <c r="O149" i="42"/>
  <c r="O148" i="42"/>
  <c r="O147" i="42"/>
  <c r="O146" i="42"/>
  <c r="O145" i="42"/>
  <c r="O144" i="42"/>
  <c r="O143" i="42"/>
  <c r="O122" i="42"/>
  <c r="O121" i="42"/>
  <c r="O120" i="42"/>
  <c r="O119" i="42"/>
  <c r="H60" i="42"/>
  <c r="H81" i="42" s="1"/>
  <c r="G60" i="42"/>
  <c r="G81" i="42" s="1"/>
  <c r="F60" i="42"/>
  <c r="E60" i="42"/>
  <c r="D60" i="42"/>
  <c r="C60" i="42"/>
  <c r="O58" i="42"/>
  <c r="O57" i="42"/>
  <c r="X38" i="42"/>
  <c r="A68" i="42" s="1"/>
  <c r="A103" i="42" s="1"/>
  <c r="O56" i="42"/>
  <c r="X37" i="42"/>
  <c r="A67" i="42" s="1"/>
  <c r="A102" i="42" s="1"/>
  <c r="W37" i="42"/>
  <c r="O55" i="42"/>
  <c r="X36" i="42"/>
  <c r="A66" i="42" s="1"/>
  <c r="A101" i="42" s="1"/>
  <c r="W36" i="42"/>
  <c r="O54" i="42"/>
  <c r="X35" i="42"/>
  <c r="A65" i="42" s="1"/>
  <c r="A100" i="42" s="1"/>
  <c r="W35" i="42"/>
  <c r="X34" i="42"/>
  <c r="A64" i="42" s="1"/>
  <c r="A99" i="42" s="1"/>
  <c r="W34" i="42"/>
  <c r="O52" i="42"/>
  <c r="X33" i="42"/>
  <c r="A63" i="42" s="1"/>
  <c r="W33" i="42"/>
  <c r="O51" i="42"/>
  <c r="X32" i="42"/>
  <c r="A62" i="42" s="1"/>
  <c r="A97" i="42" s="1"/>
  <c r="W32" i="42"/>
  <c r="O50" i="42"/>
  <c r="X31" i="42"/>
  <c r="W31" i="42"/>
  <c r="H100" i="42" l="1"/>
  <c r="F97" i="42"/>
  <c r="C101" i="42"/>
  <c r="G103" i="42"/>
  <c r="F101" i="42"/>
  <c r="D98" i="42"/>
  <c r="H103" i="42"/>
  <c r="G99" i="42"/>
  <c r="D103" i="42"/>
  <c r="C97" i="42"/>
  <c r="F102" i="42"/>
  <c r="E100" i="42"/>
  <c r="E98" i="42"/>
  <c r="E103" i="42"/>
  <c r="F98" i="42"/>
  <c r="C102" i="42"/>
  <c r="H97" i="42"/>
  <c r="E101" i="42"/>
  <c r="D99" i="42"/>
  <c r="H102" i="42"/>
  <c r="E97" i="42"/>
  <c r="H101" i="42"/>
  <c r="F103" i="42"/>
  <c r="D100" i="42"/>
  <c r="C98" i="42"/>
  <c r="F100" i="42"/>
  <c r="C103" i="42"/>
  <c r="H98" i="42"/>
  <c r="E102" i="42"/>
  <c r="C99" i="42"/>
  <c r="H99" i="42"/>
  <c r="F99" i="42"/>
  <c r="G97" i="42"/>
  <c r="D101" i="42"/>
  <c r="G100" i="42"/>
  <c r="G101" i="42"/>
  <c r="C100" i="42"/>
  <c r="G98" i="42"/>
  <c r="D102" i="42"/>
  <c r="D97" i="42"/>
  <c r="G102" i="42"/>
  <c r="E99" i="42"/>
  <c r="J134" i="46"/>
  <c r="J134" i="47"/>
  <c r="J134" i="45"/>
  <c r="H135" i="48"/>
  <c r="J134" i="48"/>
  <c r="J134" i="44"/>
  <c r="J134" i="42"/>
  <c r="A97" i="47"/>
  <c r="A214" i="47"/>
  <c r="G188" i="46"/>
  <c r="C214" i="45"/>
  <c r="C214" i="46"/>
  <c r="C185" i="42"/>
  <c r="C214" i="48"/>
  <c r="C214" i="47"/>
  <c r="C214" i="44"/>
  <c r="A186" i="42"/>
  <c r="A98" i="42"/>
  <c r="A83" i="44"/>
  <c r="A97" i="44"/>
  <c r="A85" i="44"/>
  <c r="A99" i="44"/>
  <c r="A89" i="45"/>
  <c r="A103" i="45"/>
  <c r="A215" i="45"/>
  <c r="A98" i="45"/>
  <c r="A186" i="46"/>
  <c r="A98" i="46"/>
  <c r="A88" i="46"/>
  <c r="A102" i="46"/>
  <c r="A159" i="46"/>
  <c r="A100" i="46"/>
  <c r="A162" i="46"/>
  <c r="A103" i="46"/>
  <c r="A87" i="48"/>
  <c r="A101" i="48"/>
  <c r="G194" i="48"/>
  <c r="C194" i="48"/>
  <c r="E193" i="48"/>
  <c r="F194" i="48"/>
  <c r="H193" i="48"/>
  <c r="D193" i="48"/>
  <c r="E194" i="48"/>
  <c r="G193" i="48"/>
  <c r="C193" i="48"/>
  <c r="H194" i="48"/>
  <c r="D194" i="48"/>
  <c r="F193" i="48"/>
  <c r="D220" i="47"/>
  <c r="G194" i="47"/>
  <c r="C194" i="47"/>
  <c r="E193" i="47"/>
  <c r="D194" i="47"/>
  <c r="F194" i="47"/>
  <c r="H193" i="47"/>
  <c r="D193" i="47"/>
  <c r="F193" i="47"/>
  <c r="E194" i="47"/>
  <c r="G193" i="47"/>
  <c r="C193" i="47"/>
  <c r="H194" i="47"/>
  <c r="H66" i="46"/>
  <c r="C157" i="46"/>
  <c r="E194" i="46"/>
  <c r="G193" i="46"/>
  <c r="C193" i="46"/>
  <c r="H194" i="46"/>
  <c r="D194" i="46"/>
  <c r="F193" i="46"/>
  <c r="G194" i="46"/>
  <c r="C194" i="46"/>
  <c r="E193" i="46"/>
  <c r="F194" i="46"/>
  <c r="H193" i="46"/>
  <c r="D193" i="46"/>
  <c r="H194" i="45"/>
  <c r="D194" i="45"/>
  <c r="F193" i="45"/>
  <c r="G194" i="45"/>
  <c r="C194" i="45"/>
  <c r="E193" i="45"/>
  <c r="F194" i="45"/>
  <c r="H193" i="45"/>
  <c r="D193" i="45"/>
  <c r="E194" i="45"/>
  <c r="G193" i="45"/>
  <c r="C193" i="45"/>
  <c r="H194" i="44"/>
  <c r="D194" i="44"/>
  <c r="F193" i="44"/>
  <c r="G194" i="44"/>
  <c r="C194" i="44"/>
  <c r="E193" i="44"/>
  <c r="F194" i="44"/>
  <c r="H193" i="44"/>
  <c r="D193" i="44"/>
  <c r="E194" i="44"/>
  <c r="G193" i="44"/>
  <c r="C193" i="44"/>
  <c r="C214" i="42"/>
  <c r="D193" i="42"/>
  <c r="G193" i="42"/>
  <c r="F193" i="42"/>
  <c r="E193" i="42"/>
  <c r="H193" i="42"/>
  <c r="C193" i="42"/>
  <c r="H165" i="48"/>
  <c r="C219" i="48"/>
  <c r="E188" i="48"/>
  <c r="I155" i="48"/>
  <c r="C191" i="48"/>
  <c r="G126" i="47"/>
  <c r="G161" i="47"/>
  <c r="C157" i="47"/>
  <c r="D162" i="47"/>
  <c r="H157" i="47"/>
  <c r="H158" i="47"/>
  <c r="G71" i="47"/>
  <c r="D165" i="47"/>
  <c r="D156" i="47"/>
  <c r="C160" i="47"/>
  <c r="G165" i="46"/>
  <c r="D126" i="46"/>
  <c r="F71" i="46"/>
  <c r="F62" i="46"/>
  <c r="C156" i="46"/>
  <c r="G71" i="46"/>
  <c r="E161" i="46"/>
  <c r="D189" i="46"/>
  <c r="C219" i="46"/>
  <c r="F156" i="45"/>
  <c r="G186" i="45"/>
  <c r="G160" i="45"/>
  <c r="E158" i="45"/>
  <c r="C219" i="45"/>
  <c r="E159" i="45"/>
  <c r="C189" i="45"/>
  <c r="G130" i="45"/>
  <c r="F185" i="45"/>
  <c r="G223" i="45"/>
  <c r="D130" i="44"/>
  <c r="D164" i="44"/>
  <c r="E66" i="44"/>
  <c r="F71" i="44"/>
  <c r="D62" i="44"/>
  <c r="E67" i="44"/>
  <c r="H71" i="44"/>
  <c r="G62" i="44"/>
  <c r="G64" i="44"/>
  <c r="G67" i="44"/>
  <c r="F70" i="44"/>
  <c r="D132" i="44"/>
  <c r="H157" i="44"/>
  <c r="G63" i="44"/>
  <c r="G68" i="44"/>
  <c r="C64" i="44"/>
  <c r="C70" i="44"/>
  <c r="F191" i="44"/>
  <c r="C63" i="44"/>
  <c r="F65" i="44"/>
  <c r="C68" i="44"/>
  <c r="G159" i="44"/>
  <c r="D160" i="44"/>
  <c r="G215" i="42"/>
  <c r="G188" i="42"/>
  <c r="E158" i="42"/>
  <c r="G135" i="42"/>
  <c r="E191" i="42"/>
  <c r="E189" i="42"/>
  <c r="H223" i="42"/>
  <c r="I155" i="42"/>
  <c r="G161" i="42"/>
  <c r="H71" i="42"/>
  <c r="E64" i="42"/>
  <c r="E154" i="45"/>
  <c r="E70" i="42"/>
  <c r="G183" i="44"/>
  <c r="D95" i="46"/>
  <c r="D81" i="45"/>
  <c r="G183" i="47"/>
  <c r="L27" i="1"/>
  <c r="E189" i="48"/>
  <c r="D190" i="48"/>
  <c r="G187" i="48"/>
  <c r="G156" i="48"/>
  <c r="F158" i="48"/>
  <c r="F160" i="48"/>
  <c r="G157" i="48"/>
  <c r="C159" i="48"/>
  <c r="F161" i="48"/>
  <c r="H157" i="48"/>
  <c r="F159" i="48"/>
  <c r="H164" i="48"/>
  <c r="E158" i="48"/>
  <c r="C160" i="48"/>
  <c r="E216" i="47"/>
  <c r="H223" i="47"/>
  <c r="D223" i="47"/>
  <c r="F214" i="47"/>
  <c r="C218" i="47"/>
  <c r="H220" i="47"/>
  <c r="G217" i="47"/>
  <c r="F215" i="47"/>
  <c r="E156" i="47"/>
  <c r="D158" i="47"/>
  <c r="D160" i="47"/>
  <c r="E164" i="47"/>
  <c r="G157" i="47"/>
  <c r="G159" i="47"/>
  <c r="C134" i="47"/>
  <c r="O211" i="46"/>
  <c r="F216" i="46"/>
  <c r="H186" i="46"/>
  <c r="G190" i="46"/>
  <c r="G189" i="46"/>
  <c r="D187" i="46"/>
  <c r="D191" i="46"/>
  <c r="E185" i="46"/>
  <c r="G162" i="46"/>
  <c r="G156" i="46"/>
  <c r="C164" i="46"/>
  <c r="F127" i="46"/>
  <c r="F131" i="46"/>
  <c r="F132" i="46"/>
  <c r="D128" i="46"/>
  <c r="D132" i="46"/>
  <c r="F129" i="46"/>
  <c r="E134" i="46"/>
  <c r="D130" i="46"/>
  <c r="F135" i="46"/>
  <c r="F216" i="45"/>
  <c r="E220" i="45"/>
  <c r="F188" i="45"/>
  <c r="D185" i="45"/>
  <c r="F190" i="45"/>
  <c r="C187" i="45"/>
  <c r="C191" i="45"/>
  <c r="H164" i="45"/>
  <c r="E218" i="44"/>
  <c r="G185" i="44"/>
  <c r="F189" i="44"/>
  <c r="G186" i="44"/>
  <c r="F190" i="44"/>
  <c r="F187" i="44"/>
  <c r="F188" i="44"/>
  <c r="C162" i="44"/>
  <c r="E156" i="44"/>
  <c r="D128" i="44"/>
  <c r="C135" i="44"/>
  <c r="G129" i="44"/>
  <c r="I125" i="44"/>
  <c r="G127" i="44"/>
  <c r="H220" i="42"/>
  <c r="E185" i="42"/>
  <c r="F156" i="42"/>
  <c r="F164" i="42"/>
  <c r="H157" i="42"/>
  <c r="E127" i="42"/>
  <c r="G132" i="42"/>
  <c r="D135" i="42"/>
  <c r="E154" i="48"/>
  <c r="D124" i="44"/>
  <c r="E124" i="48"/>
  <c r="C95" i="45"/>
  <c r="F124" i="42"/>
  <c r="E124" i="45"/>
  <c r="A156" i="48"/>
  <c r="A83" i="48"/>
  <c r="H81" i="44"/>
  <c r="D154" i="44"/>
  <c r="F81" i="42"/>
  <c r="C81" i="45"/>
  <c r="E95" i="45"/>
  <c r="D95" i="48"/>
  <c r="G124" i="48"/>
  <c r="D154" i="48"/>
  <c r="A157" i="48"/>
  <c r="H124" i="48"/>
  <c r="G95" i="42"/>
  <c r="H81" i="45"/>
  <c r="H124" i="45"/>
  <c r="D124" i="46"/>
  <c r="D124" i="48"/>
  <c r="A217" i="48"/>
  <c r="A188" i="48"/>
  <c r="A129" i="48"/>
  <c r="A159" i="48"/>
  <c r="A86" i="48"/>
  <c r="A220" i="48"/>
  <c r="A191" i="48"/>
  <c r="A162" i="48"/>
  <c r="A89" i="48"/>
  <c r="A132" i="48"/>
  <c r="A187" i="48"/>
  <c r="A158" i="48"/>
  <c r="A216" i="48"/>
  <c r="A128" i="48"/>
  <c r="A85" i="48"/>
  <c r="E71" i="48"/>
  <c r="G70" i="48"/>
  <c r="F68" i="48"/>
  <c r="D67" i="48"/>
  <c r="F66" i="48"/>
  <c r="D65" i="48"/>
  <c r="F64" i="48"/>
  <c r="F63" i="48"/>
  <c r="H62" i="48"/>
  <c r="C62" i="48"/>
  <c r="O59" i="48"/>
  <c r="C71" i="48"/>
  <c r="F70" i="48"/>
  <c r="E68" i="48"/>
  <c r="H67" i="48"/>
  <c r="E66" i="48"/>
  <c r="C63" i="48"/>
  <c r="F65" i="48"/>
  <c r="F67" i="48"/>
  <c r="E70" i="48"/>
  <c r="E135" i="48"/>
  <c r="D134" i="48"/>
  <c r="F132" i="48"/>
  <c r="F131" i="48"/>
  <c r="G130" i="48"/>
  <c r="C127" i="48"/>
  <c r="C126" i="48"/>
  <c r="C83" i="48" s="1"/>
  <c r="G126" i="48"/>
  <c r="F128" i="48"/>
  <c r="C130" i="48"/>
  <c r="A185" i="48"/>
  <c r="G228" i="48"/>
  <c r="H71" i="48"/>
  <c r="F62" i="48"/>
  <c r="D63" i="48"/>
  <c r="H65" i="48"/>
  <c r="C81" i="48"/>
  <c r="O123" i="48"/>
  <c r="G128" i="48"/>
  <c r="F130" i="48"/>
  <c r="C132" i="48"/>
  <c r="C134" i="48"/>
  <c r="E218" i="48"/>
  <c r="D216" i="48"/>
  <c r="C215" i="48"/>
  <c r="G223" i="48"/>
  <c r="E220" i="48"/>
  <c r="H217" i="48"/>
  <c r="H214" i="48"/>
  <c r="G222" i="48"/>
  <c r="H219" i="48"/>
  <c r="C217" i="48"/>
  <c r="H215" i="48"/>
  <c r="E214" i="48"/>
  <c r="G216" i="48"/>
  <c r="E215" i="48"/>
  <c r="F228" i="48"/>
  <c r="F212" i="48"/>
  <c r="F124" i="48"/>
  <c r="F183" i="48"/>
  <c r="F154" i="48"/>
  <c r="F81" i="48"/>
  <c r="G62" i="48"/>
  <c r="G63" i="48"/>
  <c r="D64" i="48"/>
  <c r="A218" i="48"/>
  <c r="A189" i="48"/>
  <c r="A160" i="48"/>
  <c r="A130" i="48"/>
  <c r="D68" i="48"/>
  <c r="F127" i="48"/>
  <c r="E129" i="48"/>
  <c r="C131" i="48"/>
  <c r="H134" i="48"/>
  <c r="D62" i="48"/>
  <c r="H64" i="48"/>
  <c r="H66" i="48"/>
  <c r="G71" i="48"/>
  <c r="C183" i="48"/>
  <c r="C154" i="48"/>
  <c r="C228" i="48"/>
  <c r="C212" i="48"/>
  <c r="C124" i="48"/>
  <c r="C95" i="48"/>
  <c r="G183" i="48"/>
  <c r="G154" i="48"/>
  <c r="G212" i="48"/>
  <c r="G81" i="48"/>
  <c r="A214" i="48"/>
  <c r="A215" i="48"/>
  <c r="A186" i="48"/>
  <c r="A127" i="48"/>
  <c r="A84" i="48"/>
  <c r="H63" i="48"/>
  <c r="E64" i="48"/>
  <c r="E65" i="48"/>
  <c r="D66" i="48"/>
  <c r="E67" i="48"/>
  <c r="H68" i="48"/>
  <c r="C70" i="48"/>
  <c r="F71" i="48"/>
  <c r="A126" i="48"/>
  <c r="F129" i="48"/>
  <c r="E131" i="48"/>
  <c r="C135" i="48"/>
  <c r="A219" i="48"/>
  <c r="A190" i="48"/>
  <c r="A161" i="48"/>
  <c r="A131" i="48"/>
  <c r="G165" i="48"/>
  <c r="G164" i="48"/>
  <c r="G162" i="48"/>
  <c r="E159" i="48"/>
  <c r="G158" i="48"/>
  <c r="F157" i="48"/>
  <c r="H156" i="48"/>
  <c r="C156" i="48"/>
  <c r="E165" i="48"/>
  <c r="D164" i="48"/>
  <c r="F162" i="48"/>
  <c r="C165" i="48"/>
  <c r="C164" i="48"/>
  <c r="C162" i="48"/>
  <c r="E161" i="48"/>
  <c r="D156" i="48"/>
  <c r="C157" i="48"/>
  <c r="G159" i="48"/>
  <c r="G160" i="48"/>
  <c r="E228" i="48"/>
  <c r="E95" i="48"/>
  <c r="E212" i="48"/>
  <c r="E183" i="48"/>
  <c r="A88" i="48"/>
  <c r="F135" i="48"/>
  <c r="E134" i="48"/>
  <c r="H132" i="48"/>
  <c r="D132" i="48"/>
  <c r="H131" i="48"/>
  <c r="D131" i="48"/>
  <c r="H130" i="48"/>
  <c r="D130" i="48"/>
  <c r="H129" i="48"/>
  <c r="D129" i="48"/>
  <c r="H128" i="48"/>
  <c r="D128" i="48"/>
  <c r="H127" i="48"/>
  <c r="D127" i="48"/>
  <c r="H126" i="48"/>
  <c r="D126" i="48"/>
  <c r="D135" i="48"/>
  <c r="F134" i="48"/>
  <c r="E132" i="48"/>
  <c r="G131" i="48"/>
  <c r="E130" i="48"/>
  <c r="G129" i="48"/>
  <c r="E128" i="48"/>
  <c r="G127" i="48"/>
  <c r="E126" i="48"/>
  <c r="F126" i="48"/>
  <c r="E127" i="48"/>
  <c r="C128" i="48"/>
  <c r="C129" i="48"/>
  <c r="G132" i="48"/>
  <c r="G134" i="48"/>
  <c r="G135" i="48"/>
  <c r="O153" i="48"/>
  <c r="F156" i="48"/>
  <c r="D157" i="48"/>
  <c r="C158" i="48"/>
  <c r="C161" i="48"/>
  <c r="D185" i="48"/>
  <c r="D186" i="48"/>
  <c r="H187" i="48"/>
  <c r="H188" i="48"/>
  <c r="G189" i="48"/>
  <c r="E190" i="48"/>
  <c r="E191" i="48"/>
  <c r="D191" i="48"/>
  <c r="G190" i="48"/>
  <c r="D189" i="48"/>
  <c r="G188" i="48"/>
  <c r="D187" i="48"/>
  <c r="H186" i="48"/>
  <c r="E185" i="48"/>
  <c r="G191" i="48"/>
  <c r="F185" i="48"/>
  <c r="E186" i="48"/>
  <c r="C187" i="48"/>
  <c r="C188" i="48"/>
  <c r="H189" i="48"/>
  <c r="H190" i="48"/>
  <c r="H191" i="48"/>
  <c r="D228" i="48"/>
  <c r="D212" i="48"/>
  <c r="H228" i="48"/>
  <c r="H183" i="48"/>
  <c r="E62" i="48"/>
  <c r="E63" i="48"/>
  <c r="C64" i="48"/>
  <c r="G64" i="48"/>
  <c r="C65" i="48"/>
  <c r="G65" i="48"/>
  <c r="C66" i="48"/>
  <c r="G66" i="48"/>
  <c r="C67" i="48"/>
  <c r="G67" i="48"/>
  <c r="C68" i="48"/>
  <c r="G68" i="48"/>
  <c r="D70" i="48"/>
  <c r="H70" i="48"/>
  <c r="D71" i="48"/>
  <c r="D81" i="48"/>
  <c r="H81" i="48"/>
  <c r="H154" i="48"/>
  <c r="O182" i="48"/>
  <c r="H185" i="48"/>
  <c r="F186" i="48"/>
  <c r="E187" i="48"/>
  <c r="D188" i="48"/>
  <c r="C189" i="48"/>
  <c r="C190" i="48"/>
  <c r="E222" i="48"/>
  <c r="H212" i="48"/>
  <c r="O211" i="48"/>
  <c r="D214" i="48"/>
  <c r="G215" i="48"/>
  <c r="C216" i="48"/>
  <c r="H216" i="48"/>
  <c r="C218" i="48"/>
  <c r="E219" i="48"/>
  <c r="H220" i="48"/>
  <c r="F165" i="48"/>
  <c r="E164" i="48"/>
  <c r="H162" i="48"/>
  <c r="D162" i="48"/>
  <c r="H161" i="48"/>
  <c r="D161" i="48"/>
  <c r="H160" i="48"/>
  <c r="D160" i="48"/>
  <c r="E156" i="48"/>
  <c r="E157" i="48"/>
  <c r="D158" i="48"/>
  <c r="H158" i="48"/>
  <c r="D159" i="48"/>
  <c r="H159" i="48"/>
  <c r="E160" i="48"/>
  <c r="G161" i="48"/>
  <c r="E162" i="48"/>
  <c r="F164" i="48"/>
  <c r="D165" i="48"/>
  <c r="F223" i="48"/>
  <c r="E223" i="48"/>
  <c r="H222" i="48"/>
  <c r="D222" i="48"/>
  <c r="F220" i="48"/>
  <c r="F219" i="48"/>
  <c r="F218" i="48"/>
  <c r="F217" i="48"/>
  <c r="H223" i="48"/>
  <c r="C222" i="48"/>
  <c r="G220" i="48"/>
  <c r="D219" i="48"/>
  <c r="G218" i="48"/>
  <c r="D217" i="48"/>
  <c r="D223" i="48"/>
  <c r="F222" i="48"/>
  <c r="D220" i="48"/>
  <c r="G219" i="48"/>
  <c r="D218" i="48"/>
  <c r="G217" i="48"/>
  <c r="E216" i="48"/>
  <c r="F215" i="48"/>
  <c r="F214" i="48"/>
  <c r="G214" i="48"/>
  <c r="D215" i="48"/>
  <c r="F216" i="48"/>
  <c r="E217" i="48"/>
  <c r="H218" i="48"/>
  <c r="C220" i="48"/>
  <c r="C223" i="48"/>
  <c r="C185" i="48"/>
  <c r="G185" i="48"/>
  <c r="C186" i="48"/>
  <c r="G186" i="48"/>
  <c r="F187" i="48"/>
  <c r="F188" i="48"/>
  <c r="F189" i="48"/>
  <c r="F190" i="48"/>
  <c r="F191" i="48"/>
  <c r="A156" i="47"/>
  <c r="A185" i="47"/>
  <c r="A126" i="47"/>
  <c r="A83" i="47"/>
  <c r="A218" i="47"/>
  <c r="A87" i="47"/>
  <c r="A160" i="47"/>
  <c r="A189" i="47"/>
  <c r="A130" i="47"/>
  <c r="A217" i="47"/>
  <c r="A86" i="47"/>
  <c r="A129" i="47"/>
  <c r="A188" i="47"/>
  <c r="A159" i="47"/>
  <c r="A220" i="47"/>
  <c r="A89" i="47"/>
  <c r="A162" i="47"/>
  <c r="A191" i="47"/>
  <c r="A132" i="47"/>
  <c r="A216" i="47"/>
  <c r="A158" i="47"/>
  <c r="A187" i="47"/>
  <c r="A128" i="47"/>
  <c r="A85" i="47"/>
  <c r="A157" i="47"/>
  <c r="A127" i="47"/>
  <c r="A215" i="47"/>
  <c r="A84" i="47"/>
  <c r="A186" i="47"/>
  <c r="A219" i="47"/>
  <c r="A88" i="47"/>
  <c r="A131" i="47"/>
  <c r="A190" i="47"/>
  <c r="A161" i="47"/>
  <c r="F228" i="47"/>
  <c r="F154" i="47"/>
  <c r="F183" i="47"/>
  <c r="F124" i="47"/>
  <c r="C62" i="47"/>
  <c r="G62" i="47"/>
  <c r="C63" i="47"/>
  <c r="G63" i="47"/>
  <c r="E64" i="47"/>
  <c r="E65" i="47"/>
  <c r="E66" i="47"/>
  <c r="E67" i="47"/>
  <c r="G68" i="47"/>
  <c r="C70" i="47"/>
  <c r="H70" i="47"/>
  <c r="F71" i="47"/>
  <c r="H81" i="47"/>
  <c r="D129" i="47"/>
  <c r="H134" i="47"/>
  <c r="E187" i="47"/>
  <c r="E191" i="47"/>
  <c r="C228" i="47"/>
  <c r="C212" i="47"/>
  <c r="C95" i="47"/>
  <c r="C183" i="47"/>
  <c r="C124" i="47"/>
  <c r="C154" i="47"/>
  <c r="G212" i="47"/>
  <c r="G95" i="47"/>
  <c r="G154" i="47"/>
  <c r="D62" i="47"/>
  <c r="H62" i="47"/>
  <c r="D63" i="47"/>
  <c r="H63" i="47"/>
  <c r="F64" i="47"/>
  <c r="F65" i="47"/>
  <c r="F66" i="47"/>
  <c r="F67" i="47"/>
  <c r="C68" i="47"/>
  <c r="D70" i="47"/>
  <c r="F95" i="47"/>
  <c r="E135" i="47"/>
  <c r="D127" i="47"/>
  <c r="G132" i="47"/>
  <c r="F135" i="47"/>
  <c r="E185" i="47"/>
  <c r="E188" i="47"/>
  <c r="E71" i="47"/>
  <c r="E70" i="47"/>
  <c r="H68" i="47"/>
  <c r="D68" i="47"/>
  <c r="H67" i="47"/>
  <c r="D228" i="47"/>
  <c r="D212" i="47"/>
  <c r="D183" i="47"/>
  <c r="D154" i="47"/>
  <c r="D124" i="47"/>
  <c r="D95" i="47"/>
  <c r="H228" i="47"/>
  <c r="H212" i="47"/>
  <c r="H183" i="47"/>
  <c r="H154" i="47"/>
  <c r="H124" i="47"/>
  <c r="H95" i="47"/>
  <c r="E62" i="47"/>
  <c r="E63" i="47"/>
  <c r="C64" i="47"/>
  <c r="G64" i="47"/>
  <c r="C65" i="47"/>
  <c r="G65" i="47"/>
  <c r="C66" i="47"/>
  <c r="G66" i="47"/>
  <c r="C67" i="47"/>
  <c r="G67" i="47"/>
  <c r="E68" i="47"/>
  <c r="F70" i="47"/>
  <c r="C71" i="47"/>
  <c r="H71" i="47"/>
  <c r="F81" i="47"/>
  <c r="G130" i="47"/>
  <c r="E189" i="47"/>
  <c r="F212" i="47"/>
  <c r="O59" i="47"/>
  <c r="E228" i="47"/>
  <c r="E212" i="47"/>
  <c r="E183" i="47"/>
  <c r="E124" i="47"/>
  <c r="E95" i="47"/>
  <c r="E81" i="47"/>
  <c r="F62" i="47"/>
  <c r="F63" i="47"/>
  <c r="D64" i="47"/>
  <c r="H64" i="47"/>
  <c r="D65" i="47"/>
  <c r="H65" i="47"/>
  <c r="D66" i="47"/>
  <c r="H66" i="47"/>
  <c r="D67" i="47"/>
  <c r="F68" i="47"/>
  <c r="G70" i="47"/>
  <c r="D71" i="47"/>
  <c r="G81" i="47"/>
  <c r="G128" i="47"/>
  <c r="D131" i="47"/>
  <c r="G186" i="47"/>
  <c r="E190" i="47"/>
  <c r="G228" i="47"/>
  <c r="F126" i="47"/>
  <c r="H127" i="47"/>
  <c r="C129" i="47"/>
  <c r="F130" i="47"/>
  <c r="H131" i="47"/>
  <c r="G134" i="47"/>
  <c r="G165" i="47"/>
  <c r="C165" i="47"/>
  <c r="F164" i="47"/>
  <c r="E162" i="47"/>
  <c r="E161" i="47"/>
  <c r="E160" i="47"/>
  <c r="E159" i="47"/>
  <c r="E158" i="47"/>
  <c r="F157" i="47"/>
  <c r="F156" i="47"/>
  <c r="F165" i="47"/>
  <c r="H164" i="47"/>
  <c r="C164" i="47"/>
  <c r="G162" i="47"/>
  <c r="D161" i="47"/>
  <c r="G160" i="47"/>
  <c r="D159" i="47"/>
  <c r="G158" i="47"/>
  <c r="E157" i="47"/>
  <c r="H156" i="47"/>
  <c r="C156" i="47"/>
  <c r="E165" i="47"/>
  <c r="G164" i="47"/>
  <c r="F162" i="47"/>
  <c r="H161" i="47"/>
  <c r="C161" i="47"/>
  <c r="F160" i="47"/>
  <c r="H159" i="47"/>
  <c r="C159" i="47"/>
  <c r="F158" i="47"/>
  <c r="D157" i="47"/>
  <c r="G156" i="47"/>
  <c r="O153" i="47"/>
  <c r="C158" i="47"/>
  <c r="F159" i="47"/>
  <c r="H160" i="47"/>
  <c r="C162" i="47"/>
  <c r="O123" i="47"/>
  <c r="C127" i="47"/>
  <c r="F128" i="47"/>
  <c r="H129" i="47"/>
  <c r="C131" i="47"/>
  <c r="F132" i="47"/>
  <c r="F161" i="47"/>
  <c r="H162" i="47"/>
  <c r="D164" i="47"/>
  <c r="H165" i="47"/>
  <c r="O182" i="47"/>
  <c r="C185" i="47"/>
  <c r="F186" i="47"/>
  <c r="C223" i="47"/>
  <c r="C220" i="47"/>
  <c r="H218" i="47"/>
  <c r="E217" i="47"/>
  <c r="D216" i="47"/>
  <c r="E215" i="47"/>
  <c r="E214" i="47"/>
  <c r="F222" i="47"/>
  <c r="G219" i="47"/>
  <c r="D218" i="47"/>
  <c r="O211" i="47"/>
  <c r="H216" i="47"/>
  <c r="E219" i="47"/>
  <c r="E222" i="47"/>
  <c r="G135" i="47"/>
  <c r="C135" i="47"/>
  <c r="F134" i="47"/>
  <c r="E132" i="47"/>
  <c r="E131" i="47"/>
  <c r="E130" i="47"/>
  <c r="E129" i="47"/>
  <c r="E128" i="47"/>
  <c r="E127" i="47"/>
  <c r="E126" i="47"/>
  <c r="C126" i="47"/>
  <c r="H126" i="47"/>
  <c r="F127" i="47"/>
  <c r="C128" i="47"/>
  <c r="H128" i="47"/>
  <c r="F129" i="47"/>
  <c r="C130" i="47"/>
  <c r="H130" i="47"/>
  <c r="F131" i="47"/>
  <c r="C132" i="47"/>
  <c r="H132" i="47"/>
  <c r="D134" i="47"/>
  <c r="H135" i="47"/>
  <c r="H191" i="47"/>
  <c r="D191" i="47"/>
  <c r="H190" i="47"/>
  <c r="D190" i="47"/>
  <c r="H189" i="47"/>
  <c r="D189" i="47"/>
  <c r="H188" i="47"/>
  <c r="D188" i="47"/>
  <c r="H187" i="47"/>
  <c r="D187" i="47"/>
  <c r="G191" i="47"/>
  <c r="C191" i="47"/>
  <c r="G190" i="47"/>
  <c r="C190" i="47"/>
  <c r="G189" i="47"/>
  <c r="C189" i="47"/>
  <c r="G188" i="47"/>
  <c r="C188" i="47"/>
  <c r="G187" i="47"/>
  <c r="C187" i="47"/>
  <c r="H186" i="47"/>
  <c r="D186" i="47"/>
  <c r="H185" i="47"/>
  <c r="D185" i="47"/>
  <c r="F185" i="47"/>
  <c r="C186" i="47"/>
  <c r="F187" i="47"/>
  <c r="F188" i="47"/>
  <c r="F189" i="47"/>
  <c r="F190" i="47"/>
  <c r="F191" i="47"/>
  <c r="D126" i="47"/>
  <c r="G127" i="47"/>
  <c r="D128" i="47"/>
  <c r="G129" i="47"/>
  <c r="D130" i="47"/>
  <c r="G131" i="47"/>
  <c r="D132" i="47"/>
  <c r="E134" i="47"/>
  <c r="D135" i="47"/>
  <c r="G185" i="47"/>
  <c r="E186" i="47"/>
  <c r="F223" i="47"/>
  <c r="E223" i="47"/>
  <c r="H222" i="47"/>
  <c r="D222" i="47"/>
  <c r="F220" i="47"/>
  <c r="F219" i="47"/>
  <c r="F218" i="47"/>
  <c r="F217" i="47"/>
  <c r="G214" i="47"/>
  <c r="C215" i="47"/>
  <c r="G215" i="47"/>
  <c r="F216" i="47"/>
  <c r="C217" i="47"/>
  <c r="H217" i="47"/>
  <c r="E218" i="47"/>
  <c r="C219" i="47"/>
  <c r="H219" i="47"/>
  <c r="E220" i="47"/>
  <c r="G222" i="47"/>
  <c r="G223" i="47"/>
  <c r="D214" i="47"/>
  <c r="H214" i="47"/>
  <c r="D215" i="47"/>
  <c r="H215" i="47"/>
  <c r="C216" i="47"/>
  <c r="G216" i="47"/>
  <c r="D217" i="47"/>
  <c r="G218" i="47"/>
  <c r="D219" i="47"/>
  <c r="G220" i="47"/>
  <c r="C222" i="47"/>
  <c r="A187" i="46"/>
  <c r="A216" i="46"/>
  <c r="A128" i="46"/>
  <c r="A158" i="46"/>
  <c r="A85" i="46"/>
  <c r="A218" i="46"/>
  <c r="A189" i="46"/>
  <c r="A130" i="46"/>
  <c r="A160" i="46"/>
  <c r="A87" i="46"/>
  <c r="A214" i="46"/>
  <c r="A156" i="46"/>
  <c r="A185" i="46"/>
  <c r="A126" i="46"/>
  <c r="A83" i="46"/>
  <c r="O59" i="46"/>
  <c r="E228" i="46"/>
  <c r="E212" i="46"/>
  <c r="E95" i="46"/>
  <c r="E124" i="46"/>
  <c r="E183" i="46"/>
  <c r="F63" i="46"/>
  <c r="D64" i="46"/>
  <c r="F67" i="46"/>
  <c r="F68" i="46"/>
  <c r="E70" i="46"/>
  <c r="E71" i="46"/>
  <c r="A84" i="46"/>
  <c r="E154" i="46"/>
  <c r="G212" i="46"/>
  <c r="A217" i="46"/>
  <c r="A188" i="46"/>
  <c r="A129" i="46"/>
  <c r="F228" i="46"/>
  <c r="F212" i="46"/>
  <c r="F183" i="46"/>
  <c r="F154" i="46"/>
  <c r="F124" i="46"/>
  <c r="F95" i="46"/>
  <c r="F81" i="46"/>
  <c r="C62" i="46"/>
  <c r="G62" i="46"/>
  <c r="C63" i="46"/>
  <c r="G63" i="46"/>
  <c r="E64" i="46"/>
  <c r="D65" i="46"/>
  <c r="H68" i="46"/>
  <c r="G70" i="46"/>
  <c r="E81" i="46"/>
  <c r="A86" i="46"/>
  <c r="O123" i="46"/>
  <c r="D127" i="46"/>
  <c r="F128" i="46"/>
  <c r="D131" i="46"/>
  <c r="F165" i="46"/>
  <c r="E164" i="46"/>
  <c r="H162" i="46"/>
  <c r="D162" i="46"/>
  <c r="H161" i="46"/>
  <c r="D161" i="46"/>
  <c r="H160" i="46"/>
  <c r="D160" i="46"/>
  <c r="E165" i="46"/>
  <c r="G164" i="46"/>
  <c r="F162" i="46"/>
  <c r="C161" i="46"/>
  <c r="F160" i="46"/>
  <c r="E159" i="46"/>
  <c r="E158" i="46"/>
  <c r="F157" i="46"/>
  <c r="F156" i="46"/>
  <c r="H165" i="46"/>
  <c r="C165" i="46"/>
  <c r="D164" i="46"/>
  <c r="C162" i="46"/>
  <c r="F161" i="46"/>
  <c r="C160" i="46"/>
  <c r="G159" i="46"/>
  <c r="C159" i="46"/>
  <c r="G158" i="46"/>
  <c r="C158" i="46"/>
  <c r="H157" i="46"/>
  <c r="D157" i="46"/>
  <c r="H156" i="46"/>
  <c r="D156" i="46"/>
  <c r="D165" i="46"/>
  <c r="E162" i="46"/>
  <c r="H159" i="46"/>
  <c r="H158" i="46"/>
  <c r="F164" i="46"/>
  <c r="G161" i="46"/>
  <c r="E160" i="46"/>
  <c r="D159" i="46"/>
  <c r="D158" i="46"/>
  <c r="E157" i="46"/>
  <c r="E156" i="46"/>
  <c r="G157" i="46"/>
  <c r="F159" i="46"/>
  <c r="H164" i="46"/>
  <c r="F223" i="46"/>
  <c r="E223" i="46"/>
  <c r="H222" i="46"/>
  <c r="D222" i="46"/>
  <c r="F220" i="46"/>
  <c r="F219" i="46"/>
  <c r="F218" i="46"/>
  <c r="F217" i="46"/>
  <c r="H223" i="46"/>
  <c r="C222" i="46"/>
  <c r="G220" i="46"/>
  <c r="D219" i="46"/>
  <c r="G218" i="46"/>
  <c r="D217" i="46"/>
  <c r="G216" i="46"/>
  <c r="C216" i="46"/>
  <c r="H215" i="46"/>
  <c r="D223" i="46"/>
  <c r="F222" i="46"/>
  <c r="D220" i="46"/>
  <c r="G219" i="46"/>
  <c r="D218" i="46"/>
  <c r="G217" i="46"/>
  <c r="E216" i="46"/>
  <c r="F215" i="46"/>
  <c r="F214" i="46"/>
  <c r="C223" i="46"/>
  <c r="C220" i="46"/>
  <c r="H218" i="46"/>
  <c r="E217" i="46"/>
  <c r="D216" i="46"/>
  <c r="E215" i="46"/>
  <c r="H214" i="46"/>
  <c r="E222" i="46"/>
  <c r="H220" i="46"/>
  <c r="E219" i="46"/>
  <c r="C218" i="46"/>
  <c r="H216" i="46"/>
  <c r="C215" i="46"/>
  <c r="E214" i="46"/>
  <c r="E218" i="46"/>
  <c r="G214" i="46"/>
  <c r="G222" i="46"/>
  <c r="H219" i="46"/>
  <c r="C217" i="46"/>
  <c r="D215" i="46"/>
  <c r="D214" i="46"/>
  <c r="H217" i="46"/>
  <c r="G223" i="46"/>
  <c r="A215" i="46"/>
  <c r="A157" i="46"/>
  <c r="A127" i="46"/>
  <c r="C183" i="46"/>
  <c r="C228" i="46"/>
  <c r="C212" i="46"/>
  <c r="C154" i="46"/>
  <c r="C124" i="46"/>
  <c r="C95" i="46"/>
  <c r="G183" i="46"/>
  <c r="G154" i="46"/>
  <c r="D62" i="46"/>
  <c r="H62" i="46"/>
  <c r="D63" i="46"/>
  <c r="H63" i="46"/>
  <c r="G64" i="46"/>
  <c r="E65" i="46"/>
  <c r="D66" i="46"/>
  <c r="D67" i="46"/>
  <c r="A220" i="46"/>
  <c r="A191" i="46"/>
  <c r="A132" i="46"/>
  <c r="G81" i="46"/>
  <c r="H71" i="46"/>
  <c r="D71" i="46"/>
  <c r="H70" i="46"/>
  <c r="D70" i="46"/>
  <c r="G68" i="46"/>
  <c r="C68" i="46"/>
  <c r="G67" i="46"/>
  <c r="C67" i="46"/>
  <c r="G66" i="46"/>
  <c r="C66" i="46"/>
  <c r="G65" i="46"/>
  <c r="C65" i="46"/>
  <c r="C71" i="46"/>
  <c r="F70" i="46"/>
  <c r="E68" i="46"/>
  <c r="H67" i="46"/>
  <c r="E66" i="46"/>
  <c r="H65" i="46"/>
  <c r="F64" i="46"/>
  <c r="A219" i="46"/>
  <c r="A190" i="46"/>
  <c r="A161" i="46"/>
  <c r="A131" i="46"/>
  <c r="D228" i="46"/>
  <c r="D183" i="46"/>
  <c r="D154" i="46"/>
  <c r="D81" i="46"/>
  <c r="D212" i="46"/>
  <c r="H228" i="46"/>
  <c r="H154" i="46"/>
  <c r="H212" i="46"/>
  <c r="H81" i="46"/>
  <c r="H124" i="46"/>
  <c r="H95" i="46"/>
  <c r="E62" i="46"/>
  <c r="E63" i="46"/>
  <c r="C64" i="46"/>
  <c r="H64" i="46"/>
  <c r="F65" i="46"/>
  <c r="F66" i="46"/>
  <c r="E67" i="46"/>
  <c r="D68" i="46"/>
  <c r="C70" i="46"/>
  <c r="A89" i="46"/>
  <c r="G95" i="46"/>
  <c r="G135" i="46"/>
  <c r="C135" i="46"/>
  <c r="F134" i="46"/>
  <c r="E135" i="46"/>
  <c r="H134" i="46"/>
  <c r="D134" i="46"/>
  <c r="G132" i="46"/>
  <c r="C132" i="46"/>
  <c r="G131" i="46"/>
  <c r="G88" i="46" s="1"/>
  <c r="C131" i="46"/>
  <c r="G130" i="46"/>
  <c r="C130" i="46"/>
  <c r="G129" i="46"/>
  <c r="G86" i="46" s="1"/>
  <c r="C129" i="46"/>
  <c r="G128" i="46"/>
  <c r="C128" i="46"/>
  <c r="G127" i="46"/>
  <c r="C127" i="46"/>
  <c r="G126" i="46"/>
  <c r="C126" i="46"/>
  <c r="C83" i="46" s="1"/>
  <c r="H135" i="46"/>
  <c r="G134" i="46"/>
  <c r="E132" i="46"/>
  <c r="H131" i="46"/>
  <c r="E130" i="46"/>
  <c r="H129" i="46"/>
  <c r="E128" i="46"/>
  <c r="H127" i="46"/>
  <c r="H84" i="46" s="1"/>
  <c r="E126" i="46"/>
  <c r="E83" i="46" s="1"/>
  <c r="D135" i="46"/>
  <c r="C134" i="46"/>
  <c r="H132" i="46"/>
  <c r="E131" i="46"/>
  <c r="H130" i="46"/>
  <c r="E129" i="46"/>
  <c r="H128" i="46"/>
  <c r="E127" i="46"/>
  <c r="H126" i="46"/>
  <c r="G124" i="46"/>
  <c r="F126" i="46"/>
  <c r="D129" i="46"/>
  <c r="F130" i="46"/>
  <c r="O153" i="46"/>
  <c r="F158" i="46"/>
  <c r="G160" i="46"/>
  <c r="G215" i="46"/>
  <c r="E220" i="46"/>
  <c r="H185" i="46"/>
  <c r="D188" i="46"/>
  <c r="E191" i="46"/>
  <c r="H190" i="46"/>
  <c r="C190" i="46"/>
  <c r="E189" i="46"/>
  <c r="H188" i="46"/>
  <c r="C188" i="46"/>
  <c r="E187" i="46"/>
  <c r="D186" i="46"/>
  <c r="F185" i="46"/>
  <c r="H191" i="46"/>
  <c r="C191" i="46"/>
  <c r="E190" i="46"/>
  <c r="H189" i="46"/>
  <c r="C189" i="46"/>
  <c r="E188" i="46"/>
  <c r="H187" i="46"/>
  <c r="C187" i="46"/>
  <c r="F186" i="46"/>
  <c r="D185" i="46"/>
  <c r="O182" i="46"/>
  <c r="E186" i="46"/>
  <c r="G187" i="46"/>
  <c r="D190" i="46"/>
  <c r="G191" i="46"/>
  <c r="C185" i="46"/>
  <c r="G185" i="46"/>
  <c r="C186" i="46"/>
  <c r="G186" i="46"/>
  <c r="F187" i="46"/>
  <c r="F188" i="46"/>
  <c r="F189" i="46"/>
  <c r="F190" i="46"/>
  <c r="F191" i="46"/>
  <c r="A219" i="45"/>
  <c r="A161" i="45"/>
  <c r="A190" i="45"/>
  <c r="A88" i="45"/>
  <c r="A131" i="45"/>
  <c r="A217" i="45"/>
  <c r="A188" i="45"/>
  <c r="A159" i="45"/>
  <c r="A86" i="45"/>
  <c r="A129" i="45"/>
  <c r="E71" i="45"/>
  <c r="E70" i="45"/>
  <c r="H68" i="45"/>
  <c r="D68" i="45"/>
  <c r="H67" i="45"/>
  <c r="D67" i="45"/>
  <c r="H66" i="45"/>
  <c r="D66" i="45"/>
  <c r="H65" i="45"/>
  <c r="D65" i="45"/>
  <c r="H64" i="45"/>
  <c r="D64" i="45"/>
  <c r="F63" i="45"/>
  <c r="F62" i="45"/>
  <c r="O59" i="45"/>
  <c r="D62" i="45"/>
  <c r="A216" i="45"/>
  <c r="A187" i="45"/>
  <c r="A158" i="45"/>
  <c r="G64" i="45"/>
  <c r="A218" i="45"/>
  <c r="A160" i="45"/>
  <c r="A189" i="45"/>
  <c r="E67" i="45"/>
  <c r="G68" i="45"/>
  <c r="H70" i="45"/>
  <c r="E126" i="45"/>
  <c r="G131" i="45"/>
  <c r="A214" i="45"/>
  <c r="A185" i="45"/>
  <c r="A156" i="45"/>
  <c r="C63" i="45"/>
  <c r="C64" i="45"/>
  <c r="C66" i="45"/>
  <c r="C68" i="45"/>
  <c r="A85" i="45"/>
  <c r="E129" i="45"/>
  <c r="F134" i="45"/>
  <c r="C154" i="45"/>
  <c r="C124" i="45"/>
  <c r="C212" i="45"/>
  <c r="C183" i="45"/>
  <c r="C228" i="45"/>
  <c r="G154" i="45"/>
  <c r="G124" i="45"/>
  <c r="G228" i="45"/>
  <c r="D63" i="45"/>
  <c r="G65" i="45"/>
  <c r="G67" i="45"/>
  <c r="F70" i="45"/>
  <c r="H71" i="45"/>
  <c r="G95" i="45"/>
  <c r="E135" i="45"/>
  <c r="G134" i="45"/>
  <c r="F132" i="45"/>
  <c r="C131" i="45"/>
  <c r="F130" i="45"/>
  <c r="C129" i="45"/>
  <c r="F128" i="45"/>
  <c r="C127" i="45"/>
  <c r="F126" i="45"/>
  <c r="O123" i="45"/>
  <c r="G135" i="45"/>
  <c r="H134" i="45"/>
  <c r="C134" i="45"/>
  <c r="G132" i="45"/>
  <c r="A127" i="45"/>
  <c r="E128" i="45"/>
  <c r="G129" i="45"/>
  <c r="E132" i="45"/>
  <c r="D135" i="45"/>
  <c r="F157" i="45"/>
  <c r="A157" i="45"/>
  <c r="G63" i="45"/>
  <c r="E65" i="45"/>
  <c r="G66" i="45"/>
  <c r="A220" i="45"/>
  <c r="A162" i="45"/>
  <c r="A191" i="45"/>
  <c r="C70" i="45"/>
  <c r="F71" i="45"/>
  <c r="G127" i="45"/>
  <c r="E130" i="45"/>
  <c r="F228" i="45"/>
  <c r="F124" i="45"/>
  <c r="F212" i="45"/>
  <c r="F183" i="45"/>
  <c r="F154" i="45"/>
  <c r="F95" i="45"/>
  <c r="E62" i="45"/>
  <c r="H63" i="45"/>
  <c r="F65" i="45"/>
  <c r="F67" i="45"/>
  <c r="D70" i="45"/>
  <c r="G71" i="45"/>
  <c r="A83" i="45"/>
  <c r="A87" i="45"/>
  <c r="G126" i="45"/>
  <c r="A128" i="45"/>
  <c r="A132" i="45"/>
  <c r="A186" i="45"/>
  <c r="G62" i="45"/>
  <c r="E64" i="45"/>
  <c r="E66" i="45"/>
  <c r="E68" i="45"/>
  <c r="C71" i="45"/>
  <c r="D228" i="45"/>
  <c r="D212" i="45"/>
  <c r="D183" i="45"/>
  <c r="D154" i="45"/>
  <c r="D95" i="45"/>
  <c r="D124" i="45"/>
  <c r="H228" i="45"/>
  <c r="H212" i="45"/>
  <c r="H183" i="45"/>
  <c r="H95" i="45"/>
  <c r="C62" i="45"/>
  <c r="H62" i="45"/>
  <c r="E63" i="45"/>
  <c r="F64" i="45"/>
  <c r="C65" i="45"/>
  <c r="F66" i="45"/>
  <c r="C67" i="45"/>
  <c r="F68" i="45"/>
  <c r="G70" i="45"/>
  <c r="D71" i="45"/>
  <c r="G81" i="45"/>
  <c r="A84" i="45"/>
  <c r="A126" i="45"/>
  <c r="E127" i="45"/>
  <c r="G128" i="45"/>
  <c r="A130" i="45"/>
  <c r="E131" i="45"/>
  <c r="G183" i="45"/>
  <c r="C158" i="45"/>
  <c r="H157" i="45"/>
  <c r="D157" i="45"/>
  <c r="H156" i="45"/>
  <c r="D156" i="45"/>
  <c r="D161" i="45"/>
  <c r="G162" i="45"/>
  <c r="F165" i="45"/>
  <c r="E214" i="45"/>
  <c r="G215" i="45"/>
  <c r="H217" i="45"/>
  <c r="E228" i="45"/>
  <c r="E183" i="45"/>
  <c r="E212" i="45"/>
  <c r="E81" i="45"/>
  <c r="F135" i="45"/>
  <c r="E134" i="45"/>
  <c r="H132" i="45"/>
  <c r="D132" i="45"/>
  <c r="H131" i="45"/>
  <c r="D131" i="45"/>
  <c r="H130" i="45"/>
  <c r="D130" i="45"/>
  <c r="H129" i="45"/>
  <c r="D129" i="45"/>
  <c r="H128" i="45"/>
  <c r="D128" i="45"/>
  <c r="H127" i="45"/>
  <c r="D127" i="45"/>
  <c r="H126" i="45"/>
  <c r="D126" i="45"/>
  <c r="C126" i="45"/>
  <c r="F127" i="45"/>
  <c r="C128" i="45"/>
  <c r="F129" i="45"/>
  <c r="C130" i="45"/>
  <c r="F131" i="45"/>
  <c r="C132" i="45"/>
  <c r="D134" i="45"/>
  <c r="C135" i="45"/>
  <c r="H135" i="45"/>
  <c r="O153" i="45"/>
  <c r="C156" i="45"/>
  <c r="C157" i="45"/>
  <c r="C160" i="45"/>
  <c r="E161" i="45"/>
  <c r="H162" i="45"/>
  <c r="D164" i="45"/>
  <c r="G165" i="45"/>
  <c r="H185" i="45"/>
  <c r="E188" i="45"/>
  <c r="G189" i="45"/>
  <c r="D216" i="45"/>
  <c r="H218" i="45"/>
  <c r="C165" i="45"/>
  <c r="G156" i="45"/>
  <c r="G157" i="45"/>
  <c r="F158" i="45"/>
  <c r="F159" i="45"/>
  <c r="H160" i="45"/>
  <c r="C162" i="45"/>
  <c r="C185" i="45"/>
  <c r="F186" i="45"/>
  <c r="G187" i="45"/>
  <c r="E190" i="45"/>
  <c r="G191" i="45"/>
  <c r="O211" i="45"/>
  <c r="F215" i="45"/>
  <c r="E217" i="45"/>
  <c r="C220" i="45"/>
  <c r="G158" i="45"/>
  <c r="C159" i="45"/>
  <c r="G159" i="45"/>
  <c r="D160" i="45"/>
  <c r="G161" i="45"/>
  <c r="D162" i="45"/>
  <c r="E164" i="45"/>
  <c r="C186" i="45"/>
  <c r="H186" i="45"/>
  <c r="E187" i="45"/>
  <c r="G188" i="45"/>
  <c r="E189" i="45"/>
  <c r="G190" i="45"/>
  <c r="E191" i="45"/>
  <c r="F223" i="45"/>
  <c r="E222" i="45"/>
  <c r="E223" i="45"/>
  <c r="H222" i="45"/>
  <c r="D222" i="45"/>
  <c r="F220" i="45"/>
  <c r="F219" i="45"/>
  <c r="F218" i="45"/>
  <c r="F217" i="45"/>
  <c r="H223" i="45"/>
  <c r="G222" i="45"/>
  <c r="D220" i="45"/>
  <c r="G219" i="45"/>
  <c r="D218" i="45"/>
  <c r="G217" i="45"/>
  <c r="E216" i="45"/>
  <c r="D223" i="45"/>
  <c r="C222" i="45"/>
  <c r="G220" i="45"/>
  <c r="D219" i="45"/>
  <c r="G218" i="45"/>
  <c r="D217" i="45"/>
  <c r="G216" i="45"/>
  <c r="C216" i="45"/>
  <c r="H215" i="45"/>
  <c r="D215" i="45"/>
  <c r="H214" i="45"/>
  <c r="D214" i="45"/>
  <c r="F214" i="45"/>
  <c r="C215" i="45"/>
  <c r="H216" i="45"/>
  <c r="C218" i="45"/>
  <c r="E219" i="45"/>
  <c r="H220" i="45"/>
  <c r="F222" i="45"/>
  <c r="H165" i="45"/>
  <c r="D165" i="45"/>
  <c r="G164" i="45"/>
  <c r="C164" i="45"/>
  <c r="F162" i="45"/>
  <c r="F161" i="45"/>
  <c r="F160" i="45"/>
  <c r="E156" i="45"/>
  <c r="E157" i="45"/>
  <c r="D158" i="45"/>
  <c r="H158" i="45"/>
  <c r="D159" i="45"/>
  <c r="H159" i="45"/>
  <c r="E160" i="45"/>
  <c r="C161" i="45"/>
  <c r="H161" i="45"/>
  <c r="E162" i="45"/>
  <c r="F164" i="45"/>
  <c r="E165" i="45"/>
  <c r="H191" i="45"/>
  <c r="D191" i="45"/>
  <c r="H190" i="45"/>
  <c r="D190" i="45"/>
  <c r="H189" i="45"/>
  <c r="D189" i="45"/>
  <c r="H188" i="45"/>
  <c r="D188" i="45"/>
  <c r="H187" i="45"/>
  <c r="D187" i="45"/>
  <c r="E186" i="45"/>
  <c r="E185" i="45"/>
  <c r="O182" i="45"/>
  <c r="G185" i="45"/>
  <c r="D186" i="45"/>
  <c r="F187" i="45"/>
  <c r="C188" i="45"/>
  <c r="F189" i="45"/>
  <c r="C190" i="45"/>
  <c r="F191" i="45"/>
  <c r="G214" i="45"/>
  <c r="E215" i="45"/>
  <c r="C217" i="45"/>
  <c r="E218" i="45"/>
  <c r="H219" i="45"/>
  <c r="C223" i="45"/>
  <c r="A161" i="44"/>
  <c r="A131" i="44"/>
  <c r="A190" i="44"/>
  <c r="A219" i="44"/>
  <c r="A88" i="44"/>
  <c r="A162" i="44"/>
  <c r="A132" i="44"/>
  <c r="A220" i="44"/>
  <c r="A191" i="44"/>
  <c r="A89" i="44"/>
  <c r="A214" i="44"/>
  <c r="F218" i="44"/>
  <c r="E71" i="44"/>
  <c r="E70" i="44"/>
  <c r="H68" i="44"/>
  <c r="D68" i="44"/>
  <c r="H67" i="44"/>
  <c r="D67" i="44"/>
  <c r="H66" i="44"/>
  <c r="D66" i="44"/>
  <c r="H65" i="44"/>
  <c r="D65" i="44"/>
  <c r="H64" i="44"/>
  <c r="D64" i="44"/>
  <c r="F63" i="44"/>
  <c r="F62" i="44"/>
  <c r="O59" i="44"/>
  <c r="D71" i="44"/>
  <c r="G70" i="44"/>
  <c r="F68" i="44"/>
  <c r="C67" i="44"/>
  <c r="F66" i="44"/>
  <c r="C65" i="44"/>
  <c r="F64" i="44"/>
  <c r="E63" i="44"/>
  <c r="H62" i="44"/>
  <c r="C62" i="44"/>
  <c r="A127" i="44"/>
  <c r="A186" i="44"/>
  <c r="A84" i="44"/>
  <c r="A184" i="44"/>
  <c r="E62" i="44"/>
  <c r="D63" i="44"/>
  <c r="A158" i="44"/>
  <c r="A128" i="44"/>
  <c r="A216" i="44"/>
  <c r="A187" i="44"/>
  <c r="G65" i="44"/>
  <c r="G66" i="44"/>
  <c r="F67" i="44"/>
  <c r="E68" i="44"/>
  <c r="D70" i="44"/>
  <c r="C71" i="44"/>
  <c r="C81" i="44"/>
  <c r="H135" i="44"/>
  <c r="D135" i="44"/>
  <c r="G134" i="44"/>
  <c r="C134" i="44"/>
  <c r="F132" i="44"/>
  <c r="F131" i="44"/>
  <c r="F130" i="44"/>
  <c r="F129" i="44"/>
  <c r="F128" i="44"/>
  <c r="F127" i="44"/>
  <c r="F126" i="44"/>
  <c r="O123" i="44"/>
  <c r="G135" i="44"/>
  <c r="D134" i="44"/>
  <c r="H132" i="44"/>
  <c r="C132" i="44"/>
  <c r="E131" i="44"/>
  <c r="H130" i="44"/>
  <c r="C130" i="44"/>
  <c r="E129" i="44"/>
  <c r="H128" i="44"/>
  <c r="C128" i="44"/>
  <c r="E127" i="44"/>
  <c r="H126" i="44"/>
  <c r="C126" i="44"/>
  <c r="F135" i="44"/>
  <c r="H134" i="44"/>
  <c r="G132" i="44"/>
  <c r="D131" i="44"/>
  <c r="G130" i="44"/>
  <c r="D129" i="44"/>
  <c r="G128" i="44"/>
  <c r="D127" i="44"/>
  <c r="G126" i="44"/>
  <c r="E135" i="44"/>
  <c r="E132" i="44"/>
  <c r="C131" i="44"/>
  <c r="H129" i="44"/>
  <c r="E128" i="44"/>
  <c r="C127" i="44"/>
  <c r="F134" i="44"/>
  <c r="H131" i="44"/>
  <c r="E130" i="44"/>
  <c r="C129" i="44"/>
  <c r="H127" i="44"/>
  <c r="E126" i="44"/>
  <c r="D126" i="44"/>
  <c r="G131" i="44"/>
  <c r="E134" i="44"/>
  <c r="A157" i="44"/>
  <c r="A215" i="44"/>
  <c r="A126" i="44"/>
  <c r="A156" i="44"/>
  <c r="A185" i="44"/>
  <c r="F228" i="44"/>
  <c r="F212" i="44"/>
  <c r="F95" i="44"/>
  <c r="F154" i="44"/>
  <c r="F183" i="44"/>
  <c r="F124" i="44"/>
  <c r="A159" i="44"/>
  <c r="A129" i="44"/>
  <c r="A188" i="44"/>
  <c r="A217" i="44"/>
  <c r="A86" i="44"/>
  <c r="A160" i="44"/>
  <c r="A130" i="44"/>
  <c r="A218" i="44"/>
  <c r="A189" i="44"/>
  <c r="C228" i="44"/>
  <c r="C212" i="44"/>
  <c r="C183" i="44"/>
  <c r="C124" i="44"/>
  <c r="C154" i="44"/>
  <c r="C95" i="44"/>
  <c r="G228" i="44"/>
  <c r="G212" i="44"/>
  <c r="G154" i="44"/>
  <c r="G124" i="44"/>
  <c r="G81" i="44"/>
  <c r="H63" i="44"/>
  <c r="E64" i="44"/>
  <c r="E65" i="44"/>
  <c r="C66" i="44"/>
  <c r="H70" i="44"/>
  <c r="G71" i="44"/>
  <c r="F81" i="44"/>
  <c r="A87" i="44"/>
  <c r="H161" i="44"/>
  <c r="C160" i="44"/>
  <c r="H158" i="44"/>
  <c r="F157" i="44"/>
  <c r="D156" i="44"/>
  <c r="D158" i="44"/>
  <c r="C161" i="44"/>
  <c r="E165" i="44"/>
  <c r="D217" i="44"/>
  <c r="H222" i="44"/>
  <c r="D212" i="44"/>
  <c r="D95" i="44"/>
  <c r="D183" i="44"/>
  <c r="D228" i="44"/>
  <c r="H228" i="44"/>
  <c r="H212" i="44"/>
  <c r="H95" i="44"/>
  <c r="H183" i="44"/>
  <c r="H124" i="44"/>
  <c r="H165" i="44"/>
  <c r="D165" i="44"/>
  <c r="G164" i="44"/>
  <c r="C164" i="44"/>
  <c r="F162" i="44"/>
  <c r="F161" i="44"/>
  <c r="F160" i="44"/>
  <c r="F159" i="44"/>
  <c r="F158" i="44"/>
  <c r="G157" i="44"/>
  <c r="C157" i="44"/>
  <c r="G156" i="44"/>
  <c r="C156" i="44"/>
  <c r="O153" i="44"/>
  <c r="G165" i="44"/>
  <c r="C165" i="44"/>
  <c r="F164" i="44"/>
  <c r="E162" i="44"/>
  <c r="E161" i="44"/>
  <c r="H164" i="44"/>
  <c r="G162" i="44"/>
  <c r="G161" i="44"/>
  <c r="G160" i="44"/>
  <c r="D159" i="44"/>
  <c r="G158" i="44"/>
  <c r="E157" i="44"/>
  <c r="H156" i="44"/>
  <c r="F165" i="44"/>
  <c r="E164" i="44"/>
  <c r="D162" i="44"/>
  <c r="D161" i="44"/>
  <c r="E160" i="44"/>
  <c r="H159" i="44"/>
  <c r="C159" i="44"/>
  <c r="E158" i="44"/>
  <c r="D157" i="44"/>
  <c r="F156" i="44"/>
  <c r="H154" i="44"/>
  <c r="C158" i="44"/>
  <c r="E159" i="44"/>
  <c r="H160" i="44"/>
  <c r="H162" i="44"/>
  <c r="F186" i="44"/>
  <c r="E188" i="44"/>
  <c r="E190" i="44"/>
  <c r="G223" i="44"/>
  <c r="C222" i="44"/>
  <c r="F220" i="44"/>
  <c r="D219" i="44"/>
  <c r="F216" i="44"/>
  <c r="F215" i="44"/>
  <c r="F214" i="44"/>
  <c r="E223" i="44"/>
  <c r="E220" i="44"/>
  <c r="H217" i="44"/>
  <c r="E216" i="44"/>
  <c r="E215" i="44"/>
  <c r="E214" i="44"/>
  <c r="O211" i="44"/>
  <c r="H219" i="44"/>
  <c r="G222" i="44"/>
  <c r="H191" i="44"/>
  <c r="D191" i="44"/>
  <c r="H190" i="44"/>
  <c r="D190" i="44"/>
  <c r="H189" i="44"/>
  <c r="D189" i="44"/>
  <c r="H188" i="44"/>
  <c r="D188" i="44"/>
  <c r="H187" i="44"/>
  <c r="D187" i="44"/>
  <c r="E186" i="44"/>
  <c r="E185" i="44"/>
  <c r="O182" i="44"/>
  <c r="G191" i="44"/>
  <c r="C191" i="44"/>
  <c r="G190" i="44"/>
  <c r="C190" i="44"/>
  <c r="G189" i="44"/>
  <c r="C189" i="44"/>
  <c r="G188" i="44"/>
  <c r="C188" i="44"/>
  <c r="G187" i="44"/>
  <c r="C187" i="44"/>
  <c r="H186" i="44"/>
  <c r="D186" i="44"/>
  <c r="H185" i="44"/>
  <c r="D185" i="44"/>
  <c r="C186" i="44"/>
  <c r="C185" i="44"/>
  <c r="F185" i="44"/>
  <c r="E187" i="44"/>
  <c r="E189" i="44"/>
  <c r="E191" i="44"/>
  <c r="E228" i="44"/>
  <c r="E183" i="44"/>
  <c r="E154" i="44"/>
  <c r="E124" i="44"/>
  <c r="E81" i="44"/>
  <c r="E95" i="44"/>
  <c r="E212" i="44"/>
  <c r="F223" i="44"/>
  <c r="E222" i="44"/>
  <c r="G220" i="44"/>
  <c r="C220" i="44"/>
  <c r="G219" i="44"/>
  <c r="C219" i="44"/>
  <c r="G218" i="44"/>
  <c r="C218" i="44"/>
  <c r="G217" i="44"/>
  <c r="C217" i="44"/>
  <c r="G216" i="44"/>
  <c r="C216" i="44"/>
  <c r="G214" i="44"/>
  <c r="C215" i="44"/>
  <c r="G215" i="44"/>
  <c r="H216" i="44"/>
  <c r="E217" i="44"/>
  <c r="H218" i="44"/>
  <c r="E219" i="44"/>
  <c r="H220" i="44"/>
  <c r="D222" i="44"/>
  <c r="C223" i="44"/>
  <c r="H223" i="44"/>
  <c r="D214" i="44"/>
  <c r="H214" i="44"/>
  <c r="D215" i="44"/>
  <c r="H215" i="44"/>
  <c r="D216" i="44"/>
  <c r="F217" i="44"/>
  <c r="D218" i="44"/>
  <c r="F219" i="44"/>
  <c r="D220" i="44"/>
  <c r="F222" i="44"/>
  <c r="D223" i="44"/>
  <c r="A214" i="42"/>
  <c r="A185" i="42"/>
  <c r="A156" i="42"/>
  <c r="A83" i="42"/>
  <c r="A126" i="42"/>
  <c r="A188" i="42"/>
  <c r="A217" i="42"/>
  <c r="A129" i="42"/>
  <c r="A159" i="42"/>
  <c r="A86" i="42"/>
  <c r="A191" i="42"/>
  <c r="A220" i="42"/>
  <c r="A162" i="42"/>
  <c r="A132" i="42"/>
  <c r="A89" i="42"/>
  <c r="A189" i="42"/>
  <c r="A160" i="42"/>
  <c r="A87" i="42"/>
  <c r="A130" i="42"/>
  <c r="A218" i="42"/>
  <c r="A187" i="42"/>
  <c r="A158" i="42"/>
  <c r="A216" i="42"/>
  <c r="A85" i="42"/>
  <c r="A128" i="42"/>
  <c r="A190" i="42"/>
  <c r="A219" i="42"/>
  <c r="A131" i="42"/>
  <c r="A161" i="42"/>
  <c r="A88" i="42"/>
  <c r="F71" i="42"/>
  <c r="A84" i="42"/>
  <c r="H95" i="42"/>
  <c r="E135" i="42"/>
  <c r="G134" i="42"/>
  <c r="F132" i="42"/>
  <c r="C131" i="42"/>
  <c r="F130" i="42"/>
  <c r="C129" i="42"/>
  <c r="F128" i="42"/>
  <c r="C127" i="42"/>
  <c r="F126" i="42"/>
  <c r="H135" i="42"/>
  <c r="C135" i="42"/>
  <c r="D134" i="42"/>
  <c r="C132" i="42"/>
  <c r="F131" i="42"/>
  <c r="C130" i="42"/>
  <c r="F129" i="42"/>
  <c r="C128" i="42"/>
  <c r="F127" i="42"/>
  <c r="O123" i="42"/>
  <c r="H124" i="42"/>
  <c r="C126" i="42"/>
  <c r="G130" i="42"/>
  <c r="O59" i="42"/>
  <c r="E228" i="42"/>
  <c r="E81" i="42"/>
  <c r="E183" i="42"/>
  <c r="E124" i="42"/>
  <c r="E95" i="42"/>
  <c r="E212" i="42"/>
  <c r="F63" i="42"/>
  <c r="D64" i="42"/>
  <c r="D65" i="42"/>
  <c r="D66" i="42"/>
  <c r="H66" i="42"/>
  <c r="H67" i="42"/>
  <c r="H68" i="42"/>
  <c r="E71" i="42"/>
  <c r="E65" i="42"/>
  <c r="E66" i="42"/>
  <c r="E67" i="42"/>
  <c r="E68" i="42"/>
  <c r="F70" i="42"/>
  <c r="C228" i="42"/>
  <c r="C183" i="42"/>
  <c r="C154" i="42"/>
  <c r="C124" i="42"/>
  <c r="G228" i="42"/>
  <c r="G183" i="42"/>
  <c r="G154" i="42"/>
  <c r="G124" i="42"/>
  <c r="G212" i="42"/>
  <c r="D62" i="42"/>
  <c r="H62" i="42"/>
  <c r="D63" i="42"/>
  <c r="H63" i="42"/>
  <c r="F64" i="42"/>
  <c r="F65" i="42"/>
  <c r="F66" i="42"/>
  <c r="F67" i="42"/>
  <c r="F68" i="42"/>
  <c r="C70" i="42"/>
  <c r="G70" i="42"/>
  <c r="C71" i="42"/>
  <c r="G71" i="42"/>
  <c r="C81" i="42"/>
  <c r="C95" i="42"/>
  <c r="G126" i="42"/>
  <c r="G128" i="42"/>
  <c r="E131" i="42"/>
  <c r="C134" i="42"/>
  <c r="H165" i="42"/>
  <c r="C165" i="42"/>
  <c r="D164" i="42"/>
  <c r="C162" i="42"/>
  <c r="F161" i="42"/>
  <c r="C160" i="42"/>
  <c r="F159" i="42"/>
  <c r="C158" i="42"/>
  <c r="G157" i="42"/>
  <c r="D156" i="42"/>
  <c r="G165" i="42"/>
  <c r="H164" i="42"/>
  <c r="C164" i="42"/>
  <c r="G162" i="42"/>
  <c r="E161" i="42"/>
  <c r="G160" i="42"/>
  <c r="E159" i="42"/>
  <c r="G158" i="42"/>
  <c r="F157" i="42"/>
  <c r="H156" i="42"/>
  <c r="C156" i="42"/>
  <c r="E165" i="42"/>
  <c r="G164" i="42"/>
  <c r="F162" i="42"/>
  <c r="C161" i="42"/>
  <c r="F160" i="42"/>
  <c r="C159" i="42"/>
  <c r="F158" i="42"/>
  <c r="D157" i="42"/>
  <c r="G156" i="42"/>
  <c r="O153" i="42"/>
  <c r="C157" i="42"/>
  <c r="G159" i="42"/>
  <c r="E162" i="42"/>
  <c r="D165" i="42"/>
  <c r="C191" i="42"/>
  <c r="H186" i="42"/>
  <c r="C212" i="42"/>
  <c r="F62" i="42"/>
  <c r="A215" i="42"/>
  <c r="A157" i="42"/>
  <c r="A127" i="42"/>
  <c r="H64" i="42"/>
  <c r="H65" i="42"/>
  <c r="D67" i="42"/>
  <c r="D68" i="42"/>
  <c r="F212" i="42"/>
  <c r="F95" i="42"/>
  <c r="F228" i="42"/>
  <c r="F183" i="42"/>
  <c r="F154" i="42"/>
  <c r="C62" i="42"/>
  <c r="G62" i="42"/>
  <c r="C63" i="42"/>
  <c r="G63" i="42"/>
  <c r="D228" i="42"/>
  <c r="D212" i="42"/>
  <c r="D154" i="42"/>
  <c r="D183" i="42"/>
  <c r="H228" i="42"/>
  <c r="H212" i="42"/>
  <c r="H154" i="42"/>
  <c r="E62" i="42"/>
  <c r="E63" i="42"/>
  <c r="C64" i="42"/>
  <c r="G64" i="42"/>
  <c r="C65" i="42"/>
  <c r="G65" i="42"/>
  <c r="C66" i="42"/>
  <c r="G66" i="42"/>
  <c r="C67" i="42"/>
  <c r="G67" i="42"/>
  <c r="C68" i="42"/>
  <c r="G68" i="42"/>
  <c r="D70" i="42"/>
  <c r="H70" i="42"/>
  <c r="D71" i="42"/>
  <c r="D81" i="42"/>
  <c r="D95" i="42"/>
  <c r="F135" i="42"/>
  <c r="D124" i="42"/>
  <c r="E129" i="42"/>
  <c r="H134" i="42"/>
  <c r="E154" i="42"/>
  <c r="E160" i="42"/>
  <c r="E187" i="42"/>
  <c r="D186" i="42"/>
  <c r="F185" i="42"/>
  <c r="H183" i="42"/>
  <c r="D187" i="42"/>
  <c r="E190" i="42"/>
  <c r="H194" i="42"/>
  <c r="E194" i="42"/>
  <c r="C188" i="42"/>
  <c r="H188" i="42"/>
  <c r="G189" i="42"/>
  <c r="G190" i="42"/>
  <c r="G191" i="42"/>
  <c r="F223" i="42"/>
  <c r="E222" i="42"/>
  <c r="G220" i="42"/>
  <c r="C220" i="42"/>
  <c r="G219" i="42"/>
  <c r="C219" i="42"/>
  <c r="G218" i="42"/>
  <c r="C218" i="42"/>
  <c r="G217" i="42"/>
  <c r="C217" i="42"/>
  <c r="G216" i="42"/>
  <c r="C216" i="42"/>
  <c r="G223" i="42"/>
  <c r="H222" i="42"/>
  <c r="C222" i="42"/>
  <c r="F220" i="42"/>
  <c r="D219" i="42"/>
  <c r="F218" i="42"/>
  <c r="D217" i="42"/>
  <c r="F216" i="42"/>
  <c r="F215" i="42"/>
  <c r="F214" i="42"/>
  <c r="E223" i="42"/>
  <c r="G222" i="42"/>
  <c r="E220" i="42"/>
  <c r="H219" i="42"/>
  <c r="E218" i="42"/>
  <c r="H217" i="42"/>
  <c r="E216" i="42"/>
  <c r="E215" i="42"/>
  <c r="D223" i="42"/>
  <c r="F222" i="42"/>
  <c r="D220" i="42"/>
  <c r="F219" i="42"/>
  <c r="D218" i="42"/>
  <c r="F217" i="42"/>
  <c r="D216" i="42"/>
  <c r="H215" i="42"/>
  <c r="D215" i="42"/>
  <c r="H214" i="42"/>
  <c r="D214" i="42"/>
  <c r="E214" i="42"/>
  <c r="H218" i="42"/>
  <c r="E126" i="42"/>
  <c r="G127" i="42"/>
  <c r="E128" i="42"/>
  <c r="G129" i="42"/>
  <c r="E130" i="42"/>
  <c r="G131" i="42"/>
  <c r="E132" i="42"/>
  <c r="F134" i="42"/>
  <c r="G194" i="42"/>
  <c r="C194" i="42"/>
  <c r="H191" i="42"/>
  <c r="D191" i="42"/>
  <c r="H190" i="42"/>
  <c r="D190" i="42"/>
  <c r="H189" i="42"/>
  <c r="D189" i="42"/>
  <c r="H185" i="42"/>
  <c r="E186" i="42"/>
  <c r="G187" i="42"/>
  <c r="D188" i="42"/>
  <c r="D194" i="42"/>
  <c r="G214" i="42"/>
  <c r="H216" i="42"/>
  <c r="E219" i="42"/>
  <c r="D222" i="42"/>
  <c r="F165" i="42"/>
  <c r="O182" i="42"/>
  <c r="D185" i="42"/>
  <c r="F186" i="42"/>
  <c r="C187" i="42"/>
  <c r="H187" i="42"/>
  <c r="E188" i="42"/>
  <c r="C189" i="42"/>
  <c r="C190" i="42"/>
  <c r="F194" i="42"/>
  <c r="O211" i="42"/>
  <c r="C215" i="42"/>
  <c r="E217" i="42"/>
  <c r="C223" i="42"/>
  <c r="D126" i="42"/>
  <c r="H126" i="42"/>
  <c r="D127" i="42"/>
  <c r="H127" i="42"/>
  <c r="D128" i="42"/>
  <c r="H128" i="42"/>
  <c r="D129" i="42"/>
  <c r="H129" i="42"/>
  <c r="D130" i="42"/>
  <c r="H130" i="42"/>
  <c r="D131" i="42"/>
  <c r="H131" i="42"/>
  <c r="D132" i="42"/>
  <c r="H132" i="42"/>
  <c r="E134" i="42"/>
  <c r="E156" i="42"/>
  <c r="E157" i="42"/>
  <c r="D158" i="42"/>
  <c r="H158" i="42"/>
  <c r="D159" i="42"/>
  <c r="H159" i="42"/>
  <c r="D160" i="42"/>
  <c r="H160" i="42"/>
  <c r="D161" i="42"/>
  <c r="H161" i="42"/>
  <c r="D162" i="42"/>
  <c r="H162" i="42"/>
  <c r="E164" i="42"/>
  <c r="G185" i="42"/>
  <c r="C186" i="42"/>
  <c r="G186" i="42"/>
  <c r="F187" i="42"/>
  <c r="F188" i="42"/>
  <c r="F189" i="42"/>
  <c r="F190" i="42"/>
  <c r="F191" i="42"/>
  <c r="I92" i="3"/>
  <c r="C83" i="47" l="1"/>
  <c r="C83" i="45"/>
  <c r="C83" i="44"/>
  <c r="C83" i="42"/>
  <c r="F237" i="46"/>
  <c r="F253" i="46" s="1"/>
  <c r="D83" i="42"/>
  <c r="C237" i="47"/>
  <c r="C253" i="47" s="1"/>
  <c r="H237" i="45"/>
  <c r="H253" i="45" s="1"/>
  <c r="H236" i="45"/>
  <c r="H252" i="45" s="1"/>
  <c r="F237" i="45"/>
  <c r="F253" i="45" s="1"/>
  <c r="D236" i="42"/>
  <c r="D252" i="42" s="1"/>
  <c r="E236" i="48"/>
  <c r="E252" i="48" s="1"/>
  <c r="G236" i="48"/>
  <c r="G252" i="48" s="1"/>
  <c r="F236" i="48"/>
  <c r="F252" i="48" s="1"/>
  <c r="C237" i="48"/>
  <c r="C253" i="48" s="1"/>
  <c r="F237" i="48"/>
  <c r="F253" i="48" s="1"/>
  <c r="D236" i="48"/>
  <c r="D252" i="48" s="1"/>
  <c r="E237" i="48"/>
  <c r="E253" i="48" s="1"/>
  <c r="C236" i="48"/>
  <c r="C252" i="48" s="1"/>
  <c r="H237" i="48"/>
  <c r="H253" i="48" s="1"/>
  <c r="D237" i="48"/>
  <c r="D253" i="48" s="1"/>
  <c r="H236" i="48"/>
  <c r="H252" i="48" s="1"/>
  <c r="G237" i="48"/>
  <c r="G253" i="48" s="1"/>
  <c r="E237" i="47"/>
  <c r="E253" i="47" s="1"/>
  <c r="E236" i="47"/>
  <c r="E252" i="47" s="1"/>
  <c r="D237" i="47"/>
  <c r="D253" i="47" s="1"/>
  <c r="F236" i="47"/>
  <c r="F252" i="47" s="1"/>
  <c r="H237" i="47"/>
  <c r="H253" i="47" s="1"/>
  <c r="G236" i="47"/>
  <c r="G252" i="47" s="1"/>
  <c r="H236" i="47"/>
  <c r="H252" i="47" s="1"/>
  <c r="D236" i="47"/>
  <c r="D252" i="47" s="1"/>
  <c r="C236" i="47"/>
  <c r="C252" i="47" s="1"/>
  <c r="G237" i="47"/>
  <c r="G253" i="47" s="1"/>
  <c r="F237" i="47"/>
  <c r="F253" i="47" s="1"/>
  <c r="H236" i="46"/>
  <c r="H252" i="46" s="1"/>
  <c r="E236" i="46"/>
  <c r="E252" i="46" s="1"/>
  <c r="E237" i="46"/>
  <c r="E253" i="46" s="1"/>
  <c r="F236" i="46"/>
  <c r="F252" i="46" s="1"/>
  <c r="C236" i="46"/>
  <c r="C252" i="46" s="1"/>
  <c r="G237" i="46"/>
  <c r="G253" i="46" s="1"/>
  <c r="D237" i="46"/>
  <c r="D253" i="46" s="1"/>
  <c r="C237" i="46"/>
  <c r="C253" i="46" s="1"/>
  <c r="H237" i="46"/>
  <c r="H253" i="46" s="1"/>
  <c r="D236" i="46"/>
  <c r="D252" i="46" s="1"/>
  <c r="G236" i="46"/>
  <c r="F236" i="45"/>
  <c r="F252" i="45" s="1"/>
  <c r="E236" i="45"/>
  <c r="E252" i="45" s="1"/>
  <c r="E237" i="45"/>
  <c r="E253" i="45" s="1"/>
  <c r="C237" i="45"/>
  <c r="C253" i="45" s="1"/>
  <c r="G236" i="45"/>
  <c r="G252" i="45" s="1"/>
  <c r="D236" i="45"/>
  <c r="D252" i="45" s="1"/>
  <c r="D237" i="45"/>
  <c r="D253" i="45" s="1"/>
  <c r="C236" i="45"/>
  <c r="C252" i="45" s="1"/>
  <c r="G237" i="45"/>
  <c r="G253" i="45" s="1"/>
  <c r="E237" i="44"/>
  <c r="E253" i="44" s="1"/>
  <c r="C236" i="44"/>
  <c r="C252" i="44" s="1"/>
  <c r="G237" i="44"/>
  <c r="G253" i="44" s="1"/>
  <c r="E236" i="44"/>
  <c r="E252" i="44" s="1"/>
  <c r="F236" i="44"/>
  <c r="F252" i="44" s="1"/>
  <c r="G236" i="44"/>
  <c r="G252" i="44" s="1"/>
  <c r="D237" i="44"/>
  <c r="D253" i="44" s="1"/>
  <c r="D236" i="44"/>
  <c r="D252" i="44" s="1"/>
  <c r="F237" i="44"/>
  <c r="F253" i="44" s="1"/>
  <c r="H237" i="44"/>
  <c r="H253" i="44" s="1"/>
  <c r="C237" i="44"/>
  <c r="C253" i="44" s="1"/>
  <c r="H236" i="44"/>
  <c r="H252" i="44" s="1"/>
  <c r="F192" i="44"/>
  <c r="F233" i="44" s="1"/>
  <c r="D237" i="42"/>
  <c r="D253" i="42" s="1"/>
  <c r="E237" i="42"/>
  <c r="E253" i="42" s="1"/>
  <c r="C236" i="42"/>
  <c r="C252" i="42" s="1"/>
  <c r="F237" i="42"/>
  <c r="F253" i="42" s="1"/>
  <c r="G237" i="42"/>
  <c r="G253" i="42" s="1"/>
  <c r="F236" i="42"/>
  <c r="F252" i="42" s="1"/>
  <c r="H237" i="42"/>
  <c r="H253" i="42" s="1"/>
  <c r="G236" i="42"/>
  <c r="G252" i="42" s="1"/>
  <c r="C237" i="42"/>
  <c r="C253" i="42" s="1"/>
  <c r="E236" i="42"/>
  <c r="E252" i="42" s="1"/>
  <c r="H236" i="42"/>
  <c r="H252" i="42" s="1"/>
  <c r="D84" i="42"/>
  <c r="H83" i="42"/>
  <c r="E89" i="42"/>
  <c r="E86" i="47"/>
  <c r="E247" i="47" s="1"/>
  <c r="G86" i="42"/>
  <c r="D89" i="47"/>
  <c r="D250" i="47" s="1"/>
  <c r="G88" i="42"/>
  <c r="I193" i="47"/>
  <c r="E87" i="42"/>
  <c r="G192" i="45"/>
  <c r="G233" i="45" s="1"/>
  <c r="E85" i="42"/>
  <c r="I99" i="44"/>
  <c r="I103" i="45"/>
  <c r="H84" i="42"/>
  <c r="E85" i="47"/>
  <c r="E246" i="47" s="1"/>
  <c r="D85" i="47"/>
  <c r="D246" i="47" s="1"/>
  <c r="E88" i="47"/>
  <c r="E249" i="47" s="1"/>
  <c r="I99" i="45"/>
  <c r="I103" i="44"/>
  <c r="I98" i="42"/>
  <c r="I101" i="45"/>
  <c r="I100" i="45"/>
  <c r="I98" i="45"/>
  <c r="I97" i="45"/>
  <c r="I102" i="45"/>
  <c r="I101" i="44"/>
  <c r="I100" i="44"/>
  <c r="I98" i="44"/>
  <c r="I97" i="44"/>
  <c r="I102" i="44"/>
  <c r="I103" i="42"/>
  <c r="I99" i="42"/>
  <c r="I97" i="42"/>
  <c r="I100" i="42"/>
  <c r="I101" i="42"/>
  <c r="I102" i="42"/>
  <c r="H192" i="44"/>
  <c r="H233" i="44" s="1"/>
  <c r="F89" i="44"/>
  <c r="F250" i="44" s="1"/>
  <c r="C192" i="44"/>
  <c r="C233" i="44" s="1"/>
  <c r="G85" i="44"/>
  <c r="G246" i="44" s="1"/>
  <c r="E192" i="45"/>
  <c r="E233" i="45" s="1"/>
  <c r="C89" i="47"/>
  <c r="C250" i="47" s="1"/>
  <c r="F86" i="47"/>
  <c r="H83" i="47"/>
  <c r="E89" i="47"/>
  <c r="E250" i="47" s="1"/>
  <c r="E192" i="47"/>
  <c r="E233" i="47" s="1"/>
  <c r="G86" i="47"/>
  <c r="G247" i="47" s="1"/>
  <c r="G192" i="48"/>
  <c r="G233" i="48" s="1"/>
  <c r="D192" i="48"/>
  <c r="D233" i="48" s="1"/>
  <c r="G89" i="48"/>
  <c r="G250" i="48" s="1"/>
  <c r="F133" i="48"/>
  <c r="F231" i="48" s="1"/>
  <c r="F83" i="48"/>
  <c r="E85" i="48"/>
  <c r="E246" i="48" s="1"/>
  <c r="E89" i="48"/>
  <c r="E250" i="48" s="1"/>
  <c r="H133" i="48"/>
  <c r="H231" i="48" s="1"/>
  <c r="H83" i="48"/>
  <c r="H85" i="48"/>
  <c r="H246" i="48" s="1"/>
  <c r="H87" i="48"/>
  <c r="H248" i="48" s="1"/>
  <c r="H89" i="48"/>
  <c r="H250" i="48" s="1"/>
  <c r="F84" i="48"/>
  <c r="F245" i="48" s="1"/>
  <c r="F87" i="48"/>
  <c r="F85" i="48"/>
  <c r="F246" i="48" s="1"/>
  <c r="G87" i="48"/>
  <c r="G248" i="48" s="1"/>
  <c r="C192" i="48"/>
  <c r="C233" i="48" s="1"/>
  <c r="H192" i="48"/>
  <c r="H233" i="48" s="1"/>
  <c r="F192" i="48"/>
  <c r="F233" i="48" s="1"/>
  <c r="C86" i="48"/>
  <c r="G86" i="48"/>
  <c r="G247" i="48" s="1"/>
  <c r="D84" i="48"/>
  <c r="D245" i="48" s="1"/>
  <c r="D86" i="48"/>
  <c r="D247" i="48" s="1"/>
  <c r="D88" i="48"/>
  <c r="D249" i="48" s="1"/>
  <c r="G85" i="48"/>
  <c r="G83" i="48"/>
  <c r="F88" i="48"/>
  <c r="F249" i="48" s="1"/>
  <c r="C85" i="48"/>
  <c r="E83" i="48"/>
  <c r="E87" i="48"/>
  <c r="H84" i="48"/>
  <c r="H86" i="48"/>
  <c r="H88" i="48"/>
  <c r="H249" i="48" s="1"/>
  <c r="E88" i="48"/>
  <c r="C88" i="48"/>
  <c r="F89" i="48"/>
  <c r="F250" i="48" s="1"/>
  <c r="E192" i="48"/>
  <c r="E233" i="48" s="1"/>
  <c r="E84" i="48"/>
  <c r="E245" i="48" s="1"/>
  <c r="G84" i="48"/>
  <c r="G88" i="48"/>
  <c r="D83" i="48"/>
  <c r="D85" i="48"/>
  <c r="D87" i="48"/>
  <c r="D89" i="48"/>
  <c r="F86" i="48"/>
  <c r="E86" i="48"/>
  <c r="I243" i="48"/>
  <c r="C89" i="48"/>
  <c r="C87" i="48"/>
  <c r="C84" i="48"/>
  <c r="G83" i="47"/>
  <c r="G244" i="47" s="1"/>
  <c r="D192" i="47"/>
  <c r="D233" i="47" s="1"/>
  <c r="F88" i="47"/>
  <c r="F249" i="47" s="1"/>
  <c r="H85" i="47"/>
  <c r="H246" i="47" s="1"/>
  <c r="F89" i="47"/>
  <c r="F250" i="47" s="1"/>
  <c r="C84" i="47"/>
  <c r="H88" i="47"/>
  <c r="H249" i="47" s="1"/>
  <c r="F83" i="47"/>
  <c r="D86" i="47"/>
  <c r="I194" i="47"/>
  <c r="F192" i="47"/>
  <c r="F233" i="47" s="1"/>
  <c r="F85" i="47"/>
  <c r="G87" i="47"/>
  <c r="G192" i="47"/>
  <c r="G233" i="47" s="1"/>
  <c r="G88" i="47"/>
  <c r="G249" i="47" s="1"/>
  <c r="G84" i="47"/>
  <c r="G245" i="47" s="1"/>
  <c r="H192" i="47"/>
  <c r="H233" i="47" s="1"/>
  <c r="H87" i="47"/>
  <c r="H248" i="47" s="1"/>
  <c r="C85" i="47"/>
  <c r="E83" i="47"/>
  <c r="E87" i="47"/>
  <c r="C88" i="47"/>
  <c r="F87" i="47"/>
  <c r="F248" i="47" s="1"/>
  <c r="D88" i="47"/>
  <c r="G89" i="47"/>
  <c r="G250" i="47" s="1"/>
  <c r="I243" i="47"/>
  <c r="H84" i="47"/>
  <c r="D87" i="47"/>
  <c r="D83" i="47"/>
  <c r="H89" i="47"/>
  <c r="C87" i="47"/>
  <c r="F84" i="47"/>
  <c r="E84" i="47"/>
  <c r="C192" i="47"/>
  <c r="C233" i="47" s="1"/>
  <c r="H86" i="47"/>
  <c r="C86" i="47"/>
  <c r="G85" i="47"/>
  <c r="D84" i="47"/>
  <c r="C192" i="46"/>
  <c r="C233" i="46" s="1"/>
  <c r="D192" i="46"/>
  <c r="D233" i="46" s="1"/>
  <c r="D86" i="46"/>
  <c r="D247" i="46" s="1"/>
  <c r="E84" i="46"/>
  <c r="E88" i="46"/>
  <c r="E87" i="46"/>
  <c r="E248" i="46" s="1"/>
  <c r="C84" i="46"/>
  <c r="C86" i="46"/>
  <c r="C88" i="46"/>
  <c r="D84" i="46"/>
  <c r="D245" i="46" s="1"/>
  <c r="D87" i="46"/>
  <c r="D248" i="46" s="1"/>
  <c r="D85" i="46"/>
  <c r="D246" i="46" s="1"/>
  <c r="D83" i="46"/>
  <c r="H192" i="46"/>
  <c r="F83" i="46"/>
  <c r="H85" i="46"/>
  <c r="H246" i="46" s="1"/>
  <c r="H89" i="46"/>
  <c r="H250" i="46" s="1"/>
  <c r="H88" i="46"/>
  <c r="G84" i="46"/>
  <c r="G245" i="46" s="1"/>
  <c r="G247" i="46"/>
  <c r="G249" i="46"/>
  <c r="F89" i="46"/>
  <c r="F250" i="46" s="1"/>
  <c r="E192" i="46"/>
  <c r="G252" i="46"/>
  <c r="F192" i="46"/>
  <c r="F233" i="46" s="1"/>
  <c r="E86" i="46"/>
  <c r="E85" i="46"/>
  <c r="E89" i="46"/>
  <c r="C85" i="46"/>
  <c r="C87" i="46"/>
  <c r="C89" i="46"/>
  <c r="E244" i="46"/>
  <c r="H245" i="46"/>
  <c r="I243" i="46"/>
  <c r="D88" i="46"/>
  <c r="F86" i="46"/>
  <c r="F88" i="46"/>
  <c r="I194" i="46"/>
  <c r="G192" i="46"/>
  <c r="G233" i="46" s="1"/>
  <c r="F87" i="46"/>
  <c r="H83" i="46"/>
  <c r="H87" i="46"/>
  <c r="H248" i="46" s="1"/>
  <c r="H86" i="46"/>
  <c r="G83" i="46"/>
  <c r="G85" i="46"/>
  <c r="G87" i="46"/>
  <c r="G248" i="46" s="1"/>
  <c r="G89" i="46"/>
  <c r="F85" i="46"/>
  <c r="D89" i="46"/>
  <c r="F84" i="46"/>
  <c r="I193" i="46"/>
  <c r="C87" i="45"/>
  <c r="H84" i="45"/>
  <c r="H245" i="45" s="1"/>
  <c r="H86" i="45"/>
  <c r="H247" i="45" s="1"/>
  <c r="H88" i="45"/>
  <c r="H249" i="45" s="1"/>
  <c r="G85" i="45"/>
  <c r="G246" i="45" s="1"/>
  <c r="G86" i="45"/>
  <c r="G247" i="45" s="1"/>
  <c r="G89" i="45"/>
  <c r="G250" i="45" s="1"/>
  <c r="C86" i="45"/>
  <c r="E83" i="45"/>
  <c r="D192" i="45"/>
  <c r="D233" i="45" s="1"/>
  <c r="F86" i="45"/>
  <c r="F247" i="45" s="1"/>
  <c r="D83" i="45"/>
  <c r="D85" i="45"/>
  <c r="D246" i="45" s="1"/>
  <c r="D87" i="45"/>
  <c r="D248" i="45" s="1"/>
  <c r="D89" i="45"/>
  <c r="D250" i="45" s="1"/>
  <c r="E84" i="45"/>
  <c r="E245" i="45" s="1"/>
  <c r="G83" i="45"/>
  <c r="E85" i="45"/>
  <c r="F83" i="45"/>
  <c r="F87" i="45"/>
  <c r="F248" i="45" s="1"/>
  <c r="C192" i="45"/>
  <c r="C233" i="45" s="1"/>
  <c r="H192" i="45"/>
  <c r="H233" i="45" s="1"/>
  <c r="C89" i="45"/>
  <c r="C85" i="45"/>
  <c r="H83" i="45"/>
  <c r="H85" i="45"/>
  <c r="H246" i="45" s="1"/>
  <c r="H87" i="45"/>
  <c r="H248" i="45" s="1"/>
  <c r="H89" i="45"/>
  <c r="H250" i="45" s="1"/>
  <c r="E88" i="45"/>
  <c r="E249" i="45" s="1"/>
  <c r="E87" i="45"/>
  <c r="E248" i="45" s="1"/>
  <c r="C84" i="45"/>
  <c r="C88" i="45"/>
  <c r="I243" i="45"/>
  <c r="F192" i="45"/>
  <c r="F233" i="45" s="1"/>
  <c r="F88" i="45"/>
  <c r="F84" i="45"/>
  <c r="D84" i="45"/>
  <c r="D86" i="45"/>
  <c r="D247" i="45" s="1"/>
  <c r="D88" i="45"/>
  <c r="D249" i="45" s="1"/>
  <c r="G84" i="45"/>
  <c r="E89" i="45"/>
  <c r="F85" i="45"/>
  <c r="F89" i="45"/>
  <c r="E86" i="45"/>
  <c r="G88" i="45"/>
  <c r="G87" i="45"/>
  <c r="C86" i="44"/>
  <c r="E89" i="44"/>
  <c r="E250" i="44" s="1"/>
  <c r="E192" i="44"/>
  <c r="E233" i="44" s="1"/>
  <c r="D83" i="44"/>
  <c r="E87" i="44"/>
  <c r="E248" i="44" s="1"/>
  <c r="E85" i="44"/>
  <c r="E246" i="44" s="1"/>
  <c r="D86" i="44"/>
  <c r="E84" i="44"/>
  <c r="E245" i="44" s="1"/>
  <c r="C87" i="44"/>
  <c r="H89" i="44"/>
  <c r="H250" i="44" s="1"/>
  <c r="F83" i="44"/>
  <c r="F87" i="44"/>
  <c r="F248" i="44" s="1"/>
  <c r="G86" i="44"/>
  <c r="G247" i="44" s="1"/>
  <c r="G192" i="44"/>
  <c r="G233" i="44" s="1"/>
  <c r="G88" i="44"/>
  <c r="C84" i="44"/>
  <c r="D192" i="44"/>
  <c r="D233" i="44" s="1"/>
  <c r="E83" i="44"/>
  <c r="H88" i="44"/>
  <c r="H86" i="44"/>
  <c r="H247" i="44" s="1"/>
  <c r="G83" i="44"/>
  <c r="G87" i="44"/>
  <c r="C85" i="44"/>
  <c r="H87" i="44"/>
  <c r="H248" i="44" s="1"/>
  <c r="F84" i="44"/>
  <c r="F245" i="44" s="1"/>
  <c r="F88" i="44"/>
  <c r="F249" i="44" s="1"/>
  <c r="H84" i="44"/>
  <c r="C88" i="44"/>
  <c r="D84" i="44"/>
  <c r="D88" i="44"/>
  <c r="H85" i="44"/>
  <c r="E88" i="44"/>
  <c r="F85" i="44"/>
  <c r="G84" i="44"/>
  <c r="D85" i="44"/>
  <c r="D89" i="44"/>
  <c r="D87" i="44"/>
  <c r="G89" i="44"/>
  <c r="G250" i="44" s="1"/>
  <c r="H83" i="44"/>
  <c r="E86" i="44"/>
  <c r="C89" i="44"/>
  <c r="F86" i="44"/>
  <c r="H88" i="42"/>
  <c r="H86" i="42"/>
  <c r="E83" i="42"/>
  <c r="C87" i="42"/>
  <c r="F85" i="42"/>
  <c r="F89" i="42"/>
  <c r="D88" i="42"/>
  <c r="D86" i="42"/>
  <c r="E88" i="42"/>
  <c r="G87" i="42"/>
  <c r="F84" i="42"/>
  <c r="F88" i="42"/>
  <c r="C86" i="42"/>
  <c r="G89" i="42"/>
  <c r="I193" i="42"/>
  <c r="H89" i="42"/>
  <c r="H87" i="42"/>
  <c r="H85" i="42"/>
  <c r="E86" i="42"/>
  <c r="G85" i="42"/>
  <c r="C85" i="42"/>
  <c r="C89" i="42"/>
  <c r="F83" i="42"/>
  <c r="F87" i="42"/>
  <c r="E84" i="42"/>
  <c r="D89" i="42"/>
  <c r="D87" i="42"/>
  <c r="D85" i="42"/>
  <c r="G84" i="42"/>
  <c r="G83" i="42"/>
  <c r="F86" i="42"/>
  <c r="C84" i="42"/>
  <c r="C88" i="42"/>
  <c r="I160" i="48"/>
  <c r="F221" i="48"/>
  <c r="F234" i="48" s="1"/>
  <c r="I160" i="47"/>
  <c r="I134" i="47"/>
  <c r="I217" i="47"/>
  <c r="E133" i="47"/>
  <c r="E231" i="47" s="1"/>
  <c r="I135" i="47"/>
  <c r="I158" i="47"/>
  <c r="E163" i="46"/>
  <c r="E232" i="46" s="1"/>
  <c r="D133" i="46"/>
  <c r="D231" i="46" s="1"/>
  <c r="E233" i="46"/>
  <c r="I187" i="46"/>
  <c r="I157" i="46"/>
  <c r="I219" i="46"/>
  <c r="I217" i="45"/>
  <c r="D133" i="45"/>
  <c r="D231" i="45" s="1"/>
  <c r="D221" i="45"/>
  <c r="D234" i="45" s="1"/>
  <c r="I216" i="45"/>
  <c r="G133" i="45"/>
  <c r="G231" i="45" s="1"/>
  <c r="I61" i="44"/>
  <c r="D133" i="44"/>
  <c r="D231" i="44" s="1"/>
  <c r="I68" i="44"/>
  <c r="I158" i="44"/>
  <c r="I222" i="42"/>
  <c r="F133" i="42"/>
  <c r="F231" i="42" s="1"/>
  <c r="I186" i="42"/>
  <c r="E192" i="42"/>
  <c r="E233" i="42" s="1"/>
  <c r="I71" i="42"/>
  <c r="I219" i="48"/>
  <c r="I189" i="48"/>
  <c r="I194" i="48"/>
  <c r="I191" i="48"/>
  <c r="I159" i="48"/>
  <c r="G163" i="48"/>
  <c r="G232" i="48" s="1"/>
  <c r="F163" i="48"/>
  <c r="F232" i="48" s="1"/>
  <c r="F221" i="47"/>
  <c r="F234" i="47" s="1"/>
  <c r="I222" i="47"/>
  <c r="I187" i="47"/>
  <c r="I189" i="47"/>
  <c r="I191" i="47"/>
  <c r="I157" i="47"/>
  <c r="E163" i="47"/>
  <c r="E232" i="47" s="1"/>
  <c r="I155" i="47"/>
  <c r="I128" i="47"/>
  <c r="G133" i="47"/>
  <c r="G231" i="47" s="1"/>
  <c r="F133" i="47"/>
  <c r="F231" i="47" s="1"/>
  <c r="D221" i="46"/>
  <c r="D234" i="46" s="1"/>
  <c r="I223" i="46"/>
  <c r="I190" i="46"/>
  <c r="I186" i="46"/>
  <c r="D163" i="46"/>
  <c r="D232" i="46" s="1"/>
  <c r="I165" i="46"/>
  <c r="G163" i="46"/>
  <c r="G232" i="46" s="1"/>
  <c r="I164" i="46"/>
  <c r="I130" i="46"/>
  <c r="F133" i="46"/>
  <c r="F231" i="46" s="1"/>
  <c r="I219" i="45"/>
  <c r="I223" i="45"/>
  <c r="I218" i="45"/>
  <c r="I194" i="45"/>
  <c r="I191" i="45"/>
  <c r="I187" i="45"/>
  <c r="F163" i="45"/>
  <c r="F232" i="45" s="1"/>
  <c r="I135" i="45"/>
  <c r="I193" i="45"/>
  <c r="I223" i="44"/>
  <c r="I215" i="44"/>
  <c r="H221" i="44"/>
  <c r="H234" i="44" s="1"/>
  <c r="G163" i="44"/>
  <c r="G232" i="44" s="1"/>
  <c r="I161" i="44"/>
  <c r="H163" i="44"/>
  <c r="H232" i="44" s="1"/>
  <c r="I162" i="44"/>
  <c r="E163" i="44"/>
  <c r="E232" i="44" s="1"/>
  <c r="G133" i="44"/>
  <c r="G231" i="44" s="1"/>
  <c r="I135" i="44"/>
  <c r="F133" i="44"/>
  <c r="F231" i="44" s="1"/>
  <c r="I193" i="44"/>
  <c r="I190" i="42"/>
  <c r="F163" i="42"/>
  <c r="F232" i="42" s="1"/>
  <c r="I164" i="48"/>
  <c r="I70" i="48"/>
  <c r="I217" i="48"/>
  <c r="F69" i="48"/>
  <c r="C133" i="48"/>
  <c r="I126" i="48"/>
  <c r="I223" i="48"/>
  <c r="E163" i="48"/>
  <c r="E232" i="48" s="1"/>
  <c r="I216" i="48"/>
  <c r="I66" i="48"/>
  <c r="I125" i="48"/>
  <c r="D163" i="48"/>
  <c r="D232" i="48" s="1"/>
  <c r="I156" i="48"/>
  <c r="C163" i="48"/>
  <c r="C232" i="48" s="1"/>
  <c r="I130" i="48"/>
  <c r="I220" i="48"/>
  <c r="I188" i="48"/>
  <c r="I158" i="48"/>
  <c r="I128" i="48"/>
  <c r="E133" i="48"/>
  <c r="E231" i="48" s="1"/>
  <c r="H163" i="48"/>
  <c r="H232" i="48" s="1"/>
  <c r="I135" i="48"/>
  <c r="D69" i="48"/>
  <c r="G69" i="48"/>
  <c r="E221" i="48"/>
  <c r="E234" i="48" s="1"/>
  <c r="I134" i="48"/>
  <c r="I157" i="48"/>
  <c r="I63" i="48"/>
  <c r="H69" i="48"/>
  <c r="I186" i="48"/>
  <c r="I222" i="48"/>
  <c r="I68" i="48"/>
  <c r="I64" i="48"/>
  <c r="I161" i="48"/>
  <c r="I129" i="48"/>
  <c r="I165" i="48"/>
  <c r="C221" i="48"/>
  <c r="C234" i="48" s="1"/>
  <c r="I214" i="48"/>
  <c r="I127" i="48"/>
  <c r="I185" i="48"/>
  <c r="G221" i="48"/>
  <c r="G234" i="48" s="1"/>
  <c r="I218" i="48"/>
  <c r="D221" i="48"/>
  <c r="D234" i="48" s="1"/>
  <c r="I190" i="48"/>
  <c r="I67" i="48"/>
  <c r="I65" i="48"/>
  <c r="E69" i="48"/>
  <c r="I187" i="48"/>
  <c r="I193" i="48"/>
  <c r="D133" i="48"/>
  <c r="D231" i="48" s="1"/>
  <c r="I162" i="48"/>
  <c r="I131" i="48"/>
  <c r="I71" i="48"/>
  <c r="I61" i="48"/>
  <c r="H221" i="48"/>
  <c r="H234" i="48" s="1"/>
  <c r="I215" i="48"/>
  <c r="I132" i="48"/>
  <c r="G133" i="48"/>
  <c r="G231" i="48" s="1"/>
  <c r="C69" i="48"/>
  <c r="I62" i="48"/>
  <c r="I223" i="47"/>
  <c r="F69" i="47"/>
  <c r="H69" i="47"/>
  <c r="I63" i="47"/>
  <c r="I219" i="47"/>
  <c r="C221" i="47"/>
  <c r="C234" i="47" s="1"/>
  <c r="I214" i="47"/>
  <c r="D133" i="47"/>
  <c r="D231" i="47" s="1"/>
  <c r="D163" i="47"/>
  <c r="D232" i="47" s="1"/>
  <c r="I64" i="47"/>
  <c r="I70" i="47"/>
  <c r="G69" i="47"/>
  <c r="I216" i="47"/>
  <c r="D221" i="47"/>
  <c r="D234" i="47" s="1"/>
  <c r="I215" i="47"/>
  <c r="I126" i="47"/>
  <c r="C133" i="47"/>
  <c r="I218" i="47"/>
  <c r="I220" i="47"/>
  <c r="I131" i="47"/>
  <c r="G163" i="47"/>
  <c r="G232" i="47" s="1"/>
  <c r="H163" i="47"/>
  <c r="H232" i="47" s="1"/>
  <c r="I67" i="47"/>
  <c r="I65" i="47"/>
  <c r="E69" i="47"/>
  <c r="I71" i="47"/>
  <c r="G221" i="47"/>
  <c r="G234" i="47" s="1"/>
  <c r="I130" i="47"/>
  <c r="I161" i="47"/>
  <c r="F163" i="47"/>
  <c r="F232" i="47" s="1"/>
  <c r="I165" i="47"/>
  <c r="I66" i="47"/>
  <c r="I68" i="47"/>
  <c r="D69" i="47"/>
  <c r="H221" i="47"/>
  <c r="H234" i="47" s="1"/>
  <c r="I125" i="47"/>
  <c r="I186" i="47"/>
  <c r="I188" i="47"/>
  <c r="I190" i="47"/>
  <c r="I132" i="47"/>
  <c r="H133" i="47"/>
  <c r="H231" i="47" s="1"/>
  <c r="E221" i="47"/>
  <c r="E234" i="47" s="1"/>
  <c r="I185" i="47"/>
  <c r="I127" i="47"/>
  <c r="I162" i="47"/>
  <c r="I159" i="47"/>
  <c r="C163" i="47"/>
  <c r="C232" i="47" s="1"/>
  <c r="I156" i="47"/>
  <c r="I164" i="47"/>
  <c r="I129" i="47"/>
  <c r="I61" i="47"/>
  <c r="C69" i="47"/>
  <c r="I62" i="47"/>
  <c r="I65" i="46"/>
  <c r="I215" i="46"/>
  <c r="I216" i="46"/>
  <c r="I158" i="46"/>
  <c r="C133" i="46"/>
  <c r="I126" i="46"/>
  <c r="I156" i="46"/>
  <c r="H69" i="46"/>
  <c r="G221" i="46"/>
  <c r="G234" i="46" s="1"/>
  <c r="H163" i="46"/>
  <c r="H232" i="46" s="1"/>
  <c r="C69" i="46"/>
  <c r="I62" i="46"/>
  <c r="F69" i="46"/>
  <c r="I185" i="46"/>
  <c r="I191" i="46"/>
  <c r="H133" i="46"/>
  <c r="H231" i="46" s="1"/>
  <c r="G133" i="46"/>
  <c r="G231" i="46" s="1"/>
  <c r="I71" i="46"/>
  <c r="I66" i="46"/>
  <c r="I68" i="46"/>
  <c r="C163" i="46"/>
  <c r="C232" i="46" s="1"/>
  <c r="D69" i="46"/>
  <c r="I217" i="46"/>
  <c r="I218" i="46"/>
  <c r="C221" i="46"/>
  <c r="C234" i="46" s="1"/>
  <c r="I214" i="46"/>
  <c r="F221" i="46"/>
  <c r="F234" i="46" s="1"/>
  <c r="I222" i="46"/>
  <c r="I159" i="46"/>
  <c r="I162" i="46"/>
  <c r="F163" i="46"/>
  <c r="F232" i="46" s="1"/>
  <c r="H233" i="46"/>
  <c r="I125" i="46"/>
  <c r="I67" i="46"/>
  <c r="I220" i="46"/>
  <c r="I160" i="46"/>
  <c r="G69" i="46"/>
  <c r="I188" i="46"/>
  <c r="I134" i="46"/>
  <c r="I128" i="46"/>
  <c r="I132" i="46"/>
  <c r="I64" i="46"/>
  <c r="I189" i="46"/>
  <c r="E133" i="46"/>
  <c r="E231" i="46" s="1"/>
  <c r="I127" i="46"/>
  <c r="I129" i="46"/>
  <c r="I131" i="46"/>
  <c r="I135" i="46"/>
  <c r="I70" i="46"/>
  <c r="E69" i="46"/>
  <c r="I61" i="46"/>
  <c r="E221" i="46"/>
  <c r="E234" i="46" s="1"/>
  <c r="H221" i="46"/>
  <c r="H234" i="46" s="1"/>
  <c r="I155" i="46"/>
  <c r="I161" i="46"/>
  <c r="I63" i="46"/>
  <c r="I159" i="45"/>
  <c r="I185" i="45"/>
  <c r="C163" i="45"/>
  <c r="C232" i="45" s="1"/>
  <c r="I156" i="45"/>
  <c r="D163" i="45"/>
  <c r="D232" i="45" s="1"/>
  <c r="I158" i="45"/>
  <c r="I65" i="45"/>
  <c r="C69" i="45"/>
  <c r="I62" i="45"/>
  <c r="E69" i="45"/>
  <c r="I129" i="45"/>
  <c r="I64" i="45"/>
  <c r="F69" i="45"/>
  <c r="G221" i="45"/>
  <c r="G234" i="45" s="1"/>
  <c r="I190" i="45"/>
  <c r="E163" i="45"/>
  <c r="E232" i="45" s="1"/>
  <c r="I164" i="45"/>
  <c r="H221" i="45"/>
  <c r="H234" i="45" s="1"/>
  <c r="C221" i="45"/>
  <c r="C234" i="45" s="1"/>
  <c r="I214" i="45"/>
  <c r="I162" i="45"/>
  <c r="I132" i="45"/>
  <c r="I128" i="45"/>
  <c r="H133" i="45"/>
  <c r="H231" i="45" s="1"/>
  <c r="H163" i="45"/>
  <c r="H232" i="45" s="1"/>
  <c r="G69" i="45"/>
  <c r="I70" i="45"/>
  <c r="I134" i="45"/>
  <c r="F133" i="45"/>
  <c r="F231" i="45" s="1"/>
  <c r="I71" i="45"/>
  <c r="I63" i="45"/>
  <c r="I189" i="45"/>
  <c r="I161" i="45"/>
  <c r="I215" i="45"/>
  <c r="I222" i="45"/>
  <c r="I186" i="45"/>
  <c r="I220" i="45"/>
  <c r="G163" i="45"/>
  <c r="G232" i="45" s="1"/>
  <c r="I160" i="45"/>
  <c r="E221" i="45"/>
  <c r="E234" i="45" s="1"/>
  <c r="I67" i="45"/>
  <c r="I127" i="45"/>
  <c r="I131" i="45"/>
  <c r="I68" i="45"/>
  <c r="I61" i="45"/>
  <c r="E133" i="45"/>
  <c r="E231" i="45" s="1"/>
  <c r="D69" i="45"/>
  <c r="I188" i="45"/>
  <c r="F221" i="45"/>
  <c r="F234" i="45" s="1"/>
  <c r="I165" i="45"/>
  <c r="I157" i="45"/>
  <c r="I130" i="45"/>
  <c r="C133" i="45"/>
  <c r="I126" i="45"/>
  <c r="I155" i="45"/>
  <c r="H69" i="45"/>
  <c r="I125" i="45"/>
  <c r="I66" i="45"/>
  <c r="F221" i="44"/>
  <c r="F234" i="44" s="1"/>
  <c r="I165" i="44"/>
  <c r="I164" i="44"/>
  <c r="H69" i="44"/>
  <c r="I217" i="44"/>
  <c r="I189" i="44"/>
  <c r="I194" i="44"/>
  <c r="I222" i="44"/>
  <c r="I157" i="44"/>
  <c r="I67" i="44"/>
  <c r="I130" i="44"/>
  <c r="E69" i="44"/>
  <c r="D221" i="44"/>
  <c r="D234" i="44" s="1"/>
  <c r="G221" i="44"/>
  <c r="G234" i="44" s="1"/>
  <c r="I219" i="44"/>
  <c r="I187" i="44"/>
  <c r="I191" i="44"/>
  <c r="I66" i="44"/>
  <c r="E133" i="44"/>
  <c r="E231" i="44" s="1"/>
  <c r="I128" i="44"/>
  <c r="I71" i="44"/>
  <c r="D69" i="44"/>
  <c r="C221" i="44"/>
  <c r="C234" i="44" s="1"/>
  <c r="I214" i="44"/>
  <c r="I185" i="44"/>
  <c r="E221" i="44"/>
  <c r="E234" i="44" s="1"/>
  <c r="I159" i="44"/>
  <c r="I155" i="44"/>
  <c r="I160" i="44"/>
  <c r="I131" i="44"/>
  <c r="C133" i="44"/>
  <c r="I126" i="44"/>
  <c r="F69" i="44"/>
  <c r="I63" i="44"/>
  <c r="I64" i="44"/>
  <c r="I216" i="44"/>
  <c r="I218" i="44"/>
  <c r="I220" i="44"/>
  <c r="I186" i="44"/>
  <c r="I188" i="44"/>
  <c r="I190" i="44"/>
  <c r="F163" i="44"/>
  <c r="F232" i="44" s="1"/>
  <c r="I156" i="44"/>
  <c r="C163" i="44"/>
  <c r="C232" i="44" s="1"/>
  <c r="D163" i="44"/>
  <c r="D232" i="44" s="1"/>
  <c r="G69" i="44"/>
  <c r="I129" i="44"/>
  <c r="I127" i="44"/>
  <c r="H133" i="44"/>
  <c r="H231" i="44" s="1"/>
  <c r="I132" i="44"/>
  <c r="I134" i="44"/>
  <c r="C69" i="44"/>
  <c r="I62" i="44"/>
  <c r="I65" i="44"/>
  <c r="I70" i="44"/>
  <c r="C192" i="42"/>
  <c r="C233" i="42" s="1"/>
  <c r="I185" i="42"/>
  <c r="D133" i="42"/>
  <c r="D231" i="42" s="1"/>
  <c r="I125" i="42"/>
  <c r="F192" i="42"/>
  <c r="F233" i="42" s="1"/>
  <c r="C133" i="42"/>
  <c r="I126" i="42"/>
  <c r="I128" i="42"/>
  <c r="I132" i="42"/>
  <c r="E163" i="42"/>
  <c r="E232" i="42" s="1"/>
  <c r="I215" i="42"/>
  <c r="I189" i="42"/>
  <c r="G221" i="42"/>
  <c r="G234" i="42" s="1"/>
  <c r="E221" i="42"/>
  <c r="E234" i="42" s="1"/>
  <c r="F221" i="42"/>
  <c r="F234" i="42" s="1"/>
  <c r="I217" i="42"/>
  <c r="I219" i="42"/>
  <c r="I67" i="42"/>
  <c r="I65" i="42"/>
  <c r="E69" i="42"/>
  <c r="G69" i="42"/>
  <c r="G163" i="42"/>
  <c r="G232" i="42" s="1"/>
  <c r="D163" i="42"/>
  <c r="D232" i="42" s="1"/>
  <c r="I160" i="42"/>
  <c r="I165" i="42"/>
  <c r="I70" i="42"/>
  <c r="H69" i="42"/>
  <c r="I127" i="42"/>
  <c r="I131" i="42"/>
  <c r="I187" i="42"/>
  <c r="I63" i="42"/>
  <c r="I159" i="42"/>
  <c r="D192" i="42"/>
  <c r="D233" i="42" s="1"/>
  <c r="I194" i="42"/>
  <c r="D221" i="42"/>
  <c r="D234" i="42" s="1"/>
  <c r="I214" i="42"/>
  <c r="C69" i="42"/>
  <c r="I62" i="42"/>
  <c r="I161" i="42"/>
  <c r="I156" i="42"/>
  <c r="C163" i="42"/>
  <c r="C232" i="42" s="1"/>
  <c r="I164" i="42"/>
  <c r="G133" i="42"/>
  <c r="G231" i="42" s="1"/>
  <c r="D69" i="42"/>
  <c r="I130" i="42"/>
  <c r="I135" i="42"/>
  <c r="G192" i="42"/>
  <c r="G233" i="42" s="1"/>
  <c r="H133" i="42"/>
  <c r="H231" i="42" s="1"/>
  <c r="I223" i="42"/>
  <c r="H192" i="42"/>
  <c r="H233" i="42" s="1"/>
  <c r="E133" i="42"/>
  <c r="E231" i="42" s="1"/>
  <c r="H221" i="42"/>
  <c r="H234" i="42" s="1"/>
  <c r="I216" i="42"/>
  <c r="I218" i="42"/>
  <c r="I220" i="42"/>
  <c r="I188" i="42"/>
  <c r="C221" i="42"/>
  <c r="C234" i="42" s="1"/>
  <c r="I68" i="42"/>
  <c r="I66" i="42"/>
  <c r="I64" i="42"/>
  <c r="F69" i="42"/>
  <c r="I191" i="42"/>
  <c r="I157" i="42"/>
  <c r="H163" i="42"/>
  <c r="H232" i="42" s="1"/>
  <c r="I158" i="42"/>
  <c r="I162" i="42"/>
  <c r="I134" i="42"/>
  <c r="I61" i="42"/>
  <c r="I129" i="42"/>
  <c r="O204" i="3"/>
  <c r="C231" i="44" l="1"/>
  <c r="C231" i="46"/>
  <c r="C231" i="47"/>
  <c r="C231" i="48"/>
  <c r="I231" i="48" s="1"/>
  <c r="F15" i="2" s="1"/>
  <c r="C231" i="45"/>
  <c r="I231" i="45" s="1"/>
  <c r="F12" i="2" s="1"/>
  <c r="C231" i="42"/>
  <c r="I231" i="42" s="1"/>
  <c r="F9" i="2" s="1"/>
  <c r="I237" i="47"/>
  <c r="I237" i="44"/>
  <c r="I236" i="44"/>
  <c r="I236" i="48"/>
  <c r="O24" i="1" s="1"/>
  <c r="I237" i="48"/>
  <c r="I236" i="47"/>
  <c r="I237" i="46"/>
  <c r="I253" i="46" s="1"/>
  <c r="I236" i="46"/>
  <c r="I236" i="45"/>
  <c r="I237" i="45"/>
  <c r="I237" i="42"/>
  <c r="I253" i="42" s="1"/>
  <c r="I236" i="42"/>
  <c r="I252" i="42" s="1"/>
  <c r="F90" i="47"/>
  <c r="F104" i="47" s="1"/>
  <c r="C90" i="45"/>
  <c r="C104" i="45" s="1"/>
  <c r="I88" i="42"/>
  <c r="I84" i="42"/>
  <c r="C244" i="42"/>
  <c r="C247" i="42"/>
  <c r="C250" i="42"/>
  <c r="C246" i="42"/>
  <c r="I87" i="42"/>
  <c r="D90" i="42"/>
  <c r="D104" i="42" s="1"/>
  <c r="C246" i="44"/>
  <c r="C244" i="44"/>
  <c r="G244" i="44"/>
  <c r="C247" i="44"/>
  <c r="D244" i="44"/>
  <c r="G249" i="44"/>
  <c r="D250" i="44"/>
  <c r="D245" i="44"/>
  <c r="H249" i="44"/>
  <c r="F244" i="44"/>
  <c r="C248" i="44"/>
  <c r="D248" i="44"/>
  <c r="H246" i="44"/>
  <c r="C249" i="44"/>
  <c r="F246" i="44"/>
  <c r="E247" i="44"/>
  <c r="H245" i="44"/>
  <c r="E249" i="44"/>
  <c r="D247" i="44"/>
  <c r="F247" i="44"/>
  <c r="H244" i="45"/>
  <c r="D244" i="45"/>
  <c r="E244" i="45"/>
  <c r="C250" i="45"/>
  <c r="C248" i="45"/>
  <c r="F244" i="45"/>
  <c r="D245" i="45"/>
  <c r="C244" i="45"/>
  <c r="G249" i="45"/>
  <c r="F250" i="45"/>
  <c r="E247" i="45"/>
  <c r="F246" i="45"/>
  <c r="F249" i="45"/>
  <c r="C247" i="45"/>
  <c r="G248" i="45"/>
  <c r="C245" i="46"/>
  <c r="G244" i="46"/>
  <c r="D244" i="46"/>
  <c r="C249" i="46"/>
  <c r="C250" i="46"/>
  <c r="E246" i="46"/>
  <c r="D249" i="46"/>
  <c r="C247" i="46"/>
  <c r="E90" i="46"/>
  <c r="E104" i="46" s="1"/>
  <c r="H249" i="46"/>
  <c r="G246" i="46"/>
  <c r="F246" i="46"/>
  <c r="F247" i="46"/>
  <c r="I102" i="46"/>
  <c r="E247" i="46"/>
  <c r="I99" i="46"/>
  <c r="G250" i="46"/>
  <c r="H247" i="46"/>
  <c r="E245" i="46"/>
  <c r="E250" i="46"/>
  <c r="F244" i="46"/>
  <c r="E249" i="46"/>
  <c r="E244" i="47"/>
  <c r="C245" i="47"/>
  <c r="I97" i="47"/>
  <c r="C244" i="47"/>
  <c r="I192" i="47"/>
  <c r="N186" i="47" s="1"/>
  <c r="D248" i="47"/>
  <c r="H247" i="47"/>
  <c r="C248" i="47"/>
  <c r="F246" i="47"/>
  <c r="F244" i="47"/>
  <c r="F247" i="47"/>
  <c r="I102" i="47"/>
  <c r="C247" i="47"/>
  <c r="H90" i="47"/>
  <c r="H244" i="47"/>
  <c r="D249" i="47"/>
  <c r="D245" i="47"/>
  <c r="G246" i="47"/>
  <c r="E245" i="47"/>
  <c r="H245" i="47"/>
  <c r="C246" i="47"/>
  <c r="G248" i="47"/>
  <c r="I99" i="47"/>
  <c r="I100" i="47"/>
  <c r="I98" i="47"/>
  <c r="G244" i="48"/>
  <c r="C244" i="48"/>
  <c r="H244" i="48"/>
  <c r="F244" i="48"/>
  <c r="D244" i="48"/>
  <c r="E248" i="48"/>
  <c r="I100" i="48"/>
  <c r="F247" i="48"/>
  <c r="I99" i="48"/>
  <c r="D248" i="48"/>
  <c r="H245" i="48"/>
  <c r="C247" i="48"/>
  <c r="F248" i="48"/>
  <c r="D250" i="48"/>
  <c r="I101" i="48"/>
  <c r="C245" i="48"/>
  <c r="D246" i="48"/>
  <c r="E249" i="48"/>
  <c r="G246" i="48"/>
  <c r="G249" i="48"/>
  <c r="I103" i="48"/>
  <c r="E90" i="48"/>
  <c r="C90" i="48"/>
  <c r="C104" i="48" s="1"/>
  <c r="F90" i="48"/>
  <c r="F104" i="48" s="1"/>
  <c r="D90" i="48"/>
  <c r="D104" i="48" s="1"/>
  <c r="G90" i="48"/>
  <c r="H90" i="48"/>
  <c r="D90" i="47"/>
  <c r="H250" i="47"/>
  <c r="I250" i="47" s="1"/>
  <c r="J29" i="2" s="1"/>
  <c r="E90" i="47"/>
  <c r="G90" i="47"/>
  <c r="D244" i="47"/>
  <c r="C90" i="47"/>
  <c r="C104" i="47" s="1"/>
  <c r="I133" i="46"/>
  <c r="N125" i="46" s="1"/>
  <c r="I192" i="46"/>
  <c r="N186" i="46" s="1"/>
  <c r="C90" i="46"/>
  <c r="C104" i="46" s="1"/>
  <c r="G90" i="46"/>
  <c r="G104" i="46" s="1"/>
  <c r="F90" i="46"/>
  <c r="F245" i="46"/>
  <c r="H90" i="46"/>
  <c r="H104" i="46" s="1"/>
  <c r="D90" i="46"/>
  <c r="G90" i="45"/>
  <c r="H90" i="45"/>
  <c r="D90" i="45"/>
  <c r="E90" i="45"/>
  <c r="F90" i="45"/>
  <c r="C245" i="45"/>
  <c r="F245" i="45"/>
  <c r="G245" i="45"/>
  <c r="I192" i="42"/>
  <c r="N186" i="42" s="1"/>
  <c r="G90" i="42"/>
  <c r="G104" i="42" s="1"/>
  <c r="I85" i="42"/>
  <c r="E90" i="42"/>
  <c r="C90" i="42"/>
  <c r="C104" i="42" s="1"/>
  <c r="I83" i="42"/>
  <c r="F90" i="42"/>
  <c r="F104" i="42" s="1"/>
  <c r="I86" i="42"/>
  <c r="H90" i="42"/>
  <c r="H104" i="42" s="1"/>
  <c r="I89" i="42"/>
  <c r="I232" i="45"/>
  <c r="G12" i="2" s="1"/>
  <c r="I231" i="44"/>
  <c r="F11" i="2" s="1"/>
  <c r="F10" i="2"/>
  <c r="C248" i="42"/>
  <c r="I232" i="42"/>
  <c r="G9" i="2" s="1"/>
  <c r="I232" i="48"/>
  <c r="G15" i="2" s="1"/>
  <c r="I163" i="48"/>
  <c r="N157" i="48" s="1"/>
  <c r="I85" i="48"/>
  <c r="I88" i="48"/>
  <c r="I89" i="47"/>
  <c r="I233" i="46"/>
  <c r="H13" i="2" s="1"/>
  <c r="I85" i="46"/>
  <c r="I234" i="45"/>
  <c r="I12" i="2" s="1"/>
  <c r="I233" i="45"/>
  <c r="H12" i="2" s="1"/>
  <c r="I163" i="45"/>
  <c r="N157" i="45" s="1"/>
  <c r="I86" i="45"/>
  <c r="I85" i="45"/>
  <c r="I221" i="44"/>
  <c r="N215" i="44" s="1"/>
  <c r="I133" i="44"/>
  <c r="N125" i="44" s="1"/>
  <c r="I88" i="44"/>
  <c r="I87" i="44"/>
  <c r="G10" i="2"/>
  <c r="I233" i="42"/>
  <c r="H9" i="2" s="1"/>
  <c r="I234" i="48"/>
  <c r="I15" i="2" s="1"/>
  <c r="I84" i="48"/>
  <c r="I87" i="48"/>
  <c r="I69" i="48"/>
  <c r="I192" i="48"/>
  <c r="N186" i="48" s="1"/>
  <c r="I133" i="48"/>
  <c r="N125" i="48" s="1"/>
  <c r="I89" i="48"/>
  <c r="I83" i="48"/>
  <c r="I233" i="48"/>
  <c r="H15" i="2" s="1"/>
  <c r="I221" i="48"/>
  <c r="N215" i="48" s="1"/>
  <c r="I86" i="48"/>
  <c r="I69" i="47"/>
  <c r="I234" i="47"/>
  <c r="I14" i="2" s="1"/>
  <c r="I86" i="47"/>
  <c r="I163" i="47"/>
  <c r="N157" i="47" s="1"/>
  <c r="I233" i="47"/>
  <c r="H14" i="2" s="1"/>
  <c r="I84" i="47"/>
  <c r="I88" i="47"/>
  <c r="I83" i="47"/>
  <c r="I231" i="47"/>
  <c r="F14" i="2" s="1"/>
  <c r="I85" i="47"/>
  <c r="I232" i="47"/>
  <c r="G14" i="2" s="1"/>
  <c r="I133" i="47"/>
  <c r="N125" i="47" s="1"/>
  <c r="I87" i="47"/>
  <c r="I221" i="47"/>
  <c r="N215" i="47" s="1"/>
  <c r="I221" i="46"/>
  <c r="N215" i="46" s="1"/>
  <c r="I84" i="46"/>
  <c r="I232" i="46"/>
  <c r="G13" i="2" s="1"/>
  <c r="I89" i="46"/>
  <c r="I88" i="46"/>
  <c r="I231" i="46"/>
  <c r="F13" i="2" s="1"/>
  <c r="I234" i="46"/>
  <c r="I13" i="2" s="1"/>
  <c r="I163" i="46"/>
  <c r="N157" i="46" s="1"/>
  <c r="I69" i="46"/>
  <c r="I87" i="46"/>
  <c r="I83" i="46"/>
  <c r="I86" i="46"/>
  <c r="I133" i="45"/>
  <c r="N125" i="45" s="1"/>
  <c r="I88" i="45"/>
  <c r="I192" i="45"/>
  <c r="N186" i="45" s="1"/>
  <c r="I87" i="45"/>
  <c r="I89" i="45"/>
  <c r="I83" i="45"/>
  <c r="I69" i="45"/>
  <c r="I221" i="45"/>
  <c r="N215" i="45" s="1"/>
  <c r="I84" i="45"/>
  <c r="I83" i="44"/>
  <c r="C90" i="44"/>
  <c r="I69" i="44"/>
  <c r="I89" i="44"/>
  <c r="I85" i="44"/>
  <c r="F90" i="44"/>
  <c r="I232" i="44"/>
  <c r="G11" i="2" s="1"/>
  <c r="I233" i="44"/>
  <c r="H11" i="2" s="1"/>
  <c r="H90" i="44"/>
  <c r="I84" i="44"/>
  <c r="E90" i="44"/>
  <c r="I192" i="44"/>
  <c r="N186" i="44" s="1"/>
  <c r="G90" i="44"/>
  <c r="I243" i="44"/>
  <c r="D90" i="44"/>
  <c r="I163" i="44"/>
  <c r="N157" i="44" s="1"/>
  <c r="I234" i="44"/>
  <c r="I11" i="2" s="1"/>
  <c r="I86" i="44"/>
  <c r="I10" i="2"/>
  <c r="H10" i="2"/>
  <c r="I163" i="42"/>
  <c r="N157" i="42" s="1"/>
  <c r="I221" i="42"/>
  <c r="N215" i="42" s="1"/>
  <c r="I234" i="42"/>
  <c r="I9" i="2" s="1"/>
  <c r="I133" i="42"/>
  <c r="N125" i="42" s="1"/>
  <c r="I243" i="42"/>
  <c r="I69" i="42"/>
  <c r="G229" i="47" l="1"/>
  <c r="G104" i="47"/>
  <c r="E104" i="47"/>
  <c r="E230" i="47" s="1"/>
  <c r="D229" i="47"/>
  <c r="D104" i="47"/>
  <c r="D230" i="47" s="1"/>
  <c r="H229" i="47"/>
  <c r="H104" i="47"/>
  <c r="H230" i="47" s="1"/>
  <c r="H235" i="47" s="1"/>
  <c r="F104" i="46"/>
  <c r="F230" i="46" s="1"/>
  <c r="D104" i="46"/>
  <c r="D230" i="46" s="1"/>
  <c r="G104" i="45"/>
  <c r="G230" i="45" s="1"/>
  <c r="E104" i="45"/>
  <c r="E230" i="45" s="1"/>
  <c r="F104" i="45"/>
  <c r="F251" i="45" s="1"/>
  <c r="D229" i="45"/>
  <c r="D104" i="45"/>
  <c r="D230" i="45" s="1"/>
  <c r="D238" i="45" s="1"/>
  <c r="H104" i="45"/>
  <c r="H230" i="45" s="1"/>
  <c r="C229" i="44"/>
  <c r="C104" i="44"/>
  <c r="H229" i="44"/>
  <c r="H104" i="44"/>
  <c r="D229" i="44"/>
  <c r="D104" i="44"/>
  <c r="D230" i="44" s="1"/>
  <c r="D235" i="44" s="1"/>
  <c r="F229" i="44"/>
  <c r="F104" i="44"/>
  <c r="F251" i="44" s="1"/>
  <c r="F254" i="44" s="1"/>
  <c r="E229" i="44"/>
  <c r="E104" i="44"/>
  <c r="G229" i="44"/>
  <c r="G104" i="44"/>
  <c r="E229" i="42"/>
  <c r="E104" i="42"/>
  <c r="I104" i="42" s="1"/>
  <c r="G104" i="48"/>
  <c r="G230" i="48" s="1"/>
  <c r="E229" i="48"/>
  <c r="E104" i="48"/>
  <c r="E230" i="48" s="1"/>
  <c r="H104" i="48"/>
  <c r="H230" i="48" s="1"/>
  <c r="F229" i="46"/>
  <c r="F229" i="47"/>
  <c r="H229" i="42"/>
  <c r="C229" i="48"/>
  <c r="L30" i="2"/>
  <c r="K15" i="2"/>
  <c r="K19" i="4" s="1"/>
  <c r="D229" i="48"/>
  <c r="E229" i="46"/>
  <c r="G229" i="46"/>
  <c r="C229" i="42"/>
  <c r="I252" i="48"/>
  <c r="K45" i="2" s="1"/>
  <c r="G229" i="45"/>
  <c r="O60" i="45"/>
  <c r="K63" i="45" s="1"/>
  <c r="F229" i="45"/>
  <c r="G229" i="42"/>
  <c r="O60" i="42"/>
  <c r="K63" i="42" s="1"/>
  <c r="D229" i="42"/>
  <c r="D229" i="46"/>
  <c r="I90" i="47"/>
  <c r="F229" i="48"/>
  <c r="H229" i="48"/>
  <c r="I90" i="48"/>
  <c r="G229" i="48"/>
  <c r="D251" i="48"/>
  <c r="D254" i="48" s="1"/>
  <c r="F251" i="48"/>
  <c r="F254" i="48" s="1"/>
  <c r="E229" i="47"/>
  <c r="C229" i="47"/>
  <c r="E251" i="46"/>
  <c r="E254" i="46" s="1"/>
  <c r="G251" i="46"/>
  <c r="H229" i="46"/>
  <c r="C229" i="46"/>
  <c r="E229" i="45"/>
  <c r="I248" i="45"/>
  <c r="H27" i="2" s="1"/>
  <c r="H229" i="45"/>
  <c r="C229" i="45"/>
  <c r="H230" i="44"/>
  <c r="H235" i="44" s="1"/>
  <c r="E230" i="44"/>
  <c r="G230" i="44"/>
  <c r="G238" i="44" s="1"/>
  <c r="F25" i="2"/>
  <c r="F40" i="2"/>
  <c r="J25" i="2"/>
  <c r="F229" i="42"/>
  <c r="I246" i="47"/>
  <c r="F29" i="2" s="1"/>
  <c r="C245" i="42"/>
  <c r="C230" i="42"/>
  <c r="C249" i="42"/>
  <c r="E25" i="2"/>
  <c r="H25" i="2"/>
  <c r="I25" i="2"/>
  <c r="G25" i="2"/>
  <c r="I247" i="44"/>
  <c r="G26" i="2" s="1"/>
  <c r="G248" i="44"/>
  <c r="I248" i="44" s="1"/>
  <c r="H26" i="2" s="1"/>
  <c r="C250" i="44"/>
  <c r="I250" i="44" s="1"/>
  <c r="J26" i="2" s="1"/>
  <c r="D249" i="44"/>
  <c r="I249" i="44" s="1"/>
  <c r="I26" i="2" s="1"/>
  <c r="E244" i="44"/>
  <c r="G245" i="44"/>
  <c r="D246" i="44"/>
  <c r="C245" i="44"/>
  <c r="H244" i="44"/>
  <c r="I245" i="45"/>
  <c r="E27" i="2" s="1"/>
  <c r="C246" i="45"/>
  <c r="G244" i="45"/>
  <c r="C230" i="45"/>
  <c r="E246" i="45"/>
  <c r="I247" i="45"/>
  <c r="G27" i="2" s="1"/>
  <c r="C249" i="45"/>
  <c r="I249" i="45" s="1"/>
  <c r="I27" i="2" s="1"/>
  <c r="E250" i="45"/>
  <c r="I250" i="45" s="1"/>
  <c r="J27" i="2" s="1"/>
  <c r="O60" i="46"/>
  <c r="K63" i="46" s="1"/>
  <c r="E230" i="46"/>
  <c r="I101" i="46"/>
  <c r="I247" i="46"/>
  <c r="G28" i="2" s="1"/>
  <c r="F249" i="46"/>
  <c r="I249" i="46" s="1"/>
  <c r="I28" i="2" s="1"/>
  <c r="I100" i="46"/>
  <c r="I97" i="46"/>
  <c r="C230" i="46"/>
  <c r="C244" i="46"/>
  <c r="F248" i="46"/>
  <c r="C248" i="46"/>
  <c r="G230" i="46"/>
  <c r="D250" i="46"/>
  <c r="D251" i="46" s="1"/>
  <c r="D254" i="46" s="1"/>
  <c r="H230" i="46"/>
  <c r="C246" i="46"/>
  <c r="I246" i="46" s="1"/>
  <c r="F28" i="2" s="1"/>
  <c r="H244" i="46"/>
  <c r="I245" i="46"/>
  <c r="E28" i="2" s="1"/>
  <c r="I103" i="46"/>
  <c r="I98" i="46"/>
  <c r="F245" i="47"/>
  <c r="F251" i="47" s="1"/>
  <c r="F254" i="47" s="1"/>
  <c r="D247" i="47"/>
  <c r="I101" i="47"/>
  <c r="F230" i="47"/>
  <c r="E248" i="47"/>
  <c r="E251" i="47" s="1"/>
  <c r="E254" i="47" s="1"/>
  <c r="I244" i="47"/>
  <c r="O60" i="47"/>
  <c r="K63" i="47" s="1"/>
  <c r="I103" i="47"/>
  <c r="C249" i="47"/>
  <c r="I249" i="47" s="1"/>
  <c r="I29" i="2" s="1"/>
  <c r="O60" i="48"/>
  <c r="K63" i="48" s="1"/>
  <c r="G245" i="48"/>
  <c r="H247" i="48"/>
  <c r="E247" i="48"/>
  <c r="D230" i="48"/>
  <c r="I102" i="48"/>
  <c r="E244" i="48"/>
  <c r="C248" i="48"/>
  <c r="I248" i="48" s="1"/>
  <c r="H30" i="2" s="1"/>
  <c r="I98" i="48"/>
  <c r="C250" i="48"/>
  <c r="I250" i="48" s="1"/>
  <c r="J30" i="2" s="1"/>
  <c r="C249" i="48"/>
  <c r="I249" i="48" s="1"/>
  <c r="I30" i="2" s="1"/>
  <c r="F230" i="48"/>
  <c r="C230" i="48"/>
  <c r="C246" i="48"/>
  <c r="I246" i="48" s="1"/>
  <c r="F30" i="2" s="1"/>
  <c r="I97" i="48"/>
  <c r="O60" i="44"/>
  <c r="K63" i="44" s="1"/>
  <c r="I90" i="42"/>
  <c r="H250" i="42"/>
  <c r="F249" i="42"/>
  <c r="F247" i="42"/>
  <c r="F245" i="42"/>
  <c r="F250" i="42"/>
  <c r="F248" i="42"/>
  <c r="H245" i="42"/>
  <c r="E250" i="42"/>
  <c r="G249" i="42"/>
  <c r="E248" i="42"/>
  <c r="G247" i="42"/>
  <c r="E246" i="42"/>
  <c r="G245" i="42"/>
  <c r="H248" i="42"/>
  <c r="H246" i="42"/>
  <c r="G250" i="42"/>
  <c r="E249" i="42"/>
  <c r="G248" i="42"/>
  <c r="E247" i="42"/>
  <c r="G246" i="42"/>
  <c r="E245" i="42"/>
  <c r="H249" i="42"/>
  <c r="H247" i="42"/>
  <c r="F246" i="42"/>
  <c r="K9" i="2"/>
  <c r="K13" i="4" s="1"/>
  <c r="I253" i="48"/>
  <c r="M15" i="2"/>
  <c r="I252" i="47"/>
  <c r="O23" i="1"/>
  <c r="L29" i="2"/>
  <c r="K14" i="2"/>
  <c r="K18" i="4" s="1"/>
  <c r="I253" i="47"/>
  <c r="M14" i="2"/>
  <c r="M13" i="2"/>
  <c r="I252" i="46"/>
  <c r="L28" i="2"/>
  <c r="O22" i="1"/>
  <c r="K13" i="2"/>
  <c r="K17" i="4" s="1"/>
  <c r="I252" i="45"/>
  <c r="O21" i="1"/>
  <c r="L27" i="2"/>
  <c r="K12" i="2"/>
  <c r="K16" i="4" s="1"/>
  <c r="I253" i="45"/>
  <c r="M12" i="2"/>
  <c r="I252" i="44"/>
  <c r="O20" i="1"/>
  <c r="K11" i="2"/>
  <c r="K15" i="4" s="1"/>
  <c r="L26" i="2"/>
  <c r="I253" i="44"/>
  <c r="M11" i="2"/>
  <c r="M10" i="2"/>
  <c r="O19" i="1"/>
  <c r="K10" i="2"/>
  <c r="K14" i="4" s="1"/>
  <c r="O18" i="1"/>
  <c r="L24" i="2"/>
  <c r="D16" i="42"/>
  <c r="K39" i="2"/>
  <c r="M9" i="2"/>
  <c r="N63" i="48"/>
  <c r="N63" i="47"/>
  <c r="I90" i="46"/>
  <c r="N63" i="46"/>
  <c r="N63" i="45"/>
  <c r="I90" i="45"/>
  <c r="I90" i="44"/>
  <c r="N63" i="44"/>
  <c r="N63" i="42"/>
  <c r="H251" i="45" l="1"/>
  <c r="I42" i="2" s="1"/>
  <c r="G251" i="45"/>
  <c r="H42" i="2" s="1"/>
  <c r="E235" i="48"/>
  <c r="D238" i="47"/>
  <c r="E238" i="47"/>
  <c r="I104" i="46"/>
  <c r="D238" i="46"/>
  <c r="F238" i="46"/>
  <c r="G238" i="45"/>
  <c r="F230" i="45"/>
  <c r="I230" i="45" s="1"/>
  <c r="E12" i="2" s="1"/>
  <c r="E238" i="45"/>
  <c r="H238" i="45"/>
  <c r="I229" i="44"/>
  <c r="D11" i="2" s="1"/>
  <c r="E238" i="44"/>
  <c r="G251" i="48"/>
  <c r="G254" i="48" s="1"/>
  <c r="I104" i="48"/>
  <c r="F235" i="47"/>
  <c r="F235" i="46"/>
  <c r="E235" i="46"/>
  <c r="H238" i="46"/>
  <c r="D238" i="48"/>
  <c r="C238" i="48"/>
  <c r="E238" i="48"/>
  <c r="F238" i="47"/>
  <c r="H43" i="2"/>
  <c r="G254" i="46"/>
  <c r="D235" i="46"/>
  <c r="G235" i="45"/>
  <c r="G42" i="2"/>
  <c r="F254" i="45"/>
  <c r="C238" i="45"/>
  <c r="G235" i="48"/>
  <c r="G238" i="48"/>
  <c r="H235" i="48"/>
  <c r="H238" i="48"/>
  <c r="F238" i="48"/>
  <c r="C235" i="48"/>
  <c r="D16" i="48"/>
  <c r="H238" i="47"/>
  <c r="C238" i="46"/>
  <c r="G238" i="46"/>
  <c r="E238" i="46"/>
  <c r="E235" i="45"/>
  <c r="D235" i="45"/>
  <c r="D238" i="44"/>
  <c r="H238" i="44"/>
  <c r="F230" i="44"/>
  <c r="E235" i="44"/>
  <c r="I229" i="42"/>
  <c r="D9" i="2" s="1"/>
  <c r="C238" i="42"/>
  <c r="H40" i="2"/>
  <c r="G235" i="44"/>
  <c r="C251" i="44"/>
  <c r="I229" i="46"/>
  <c r="D235" i="47"/>
  <c r="C230" i="47"/>
  <c r="C238" i="47" s="1"/>
  <c r="I104" i="47"/>
  <c r="E45" i="2"/>
  <c r="G45" i="2"/>
  <c r="D235" i="48"/>
  <c r="F235" i="48"/>
  <c r="I244" i="48"/>
  <c r="D30" i="2" s="1"/>
  <c r="E251" i="48"/>
  <c r="C251" i="48"/>
  <c r="I229" i="48"/>
  <c r="H251" i="48"/>
  <c r="H254" i="48" s="1"/>
  <c r="G230" i="47"/>
  <c r="G238" i="47" s="1"/>
  <c r="G251" i="47"/>
  <c r="G254" i="47" s="1"/>
  <c r="E235" i="47"/>
  <c r="I229" i="47"/>
  <c r="D251" i="47"/>
  <c r="F44" i="2"/>
  <c r="H251" i="47"/>
  <c r="H254" i="47" s="1"/>
  <c r="C251" i="47"/>
  <c r="K134" i="47" s="1"/>
  <c r="K125" i="47" s="1"/>
  <c r="P14" i="2" s="1"/>
  <c r="I250" i="46"/>
  <c r="J28" i="2" s="1"/>
  <c r="C235" i="46"/>
  <c r="F251" i="46"/>
  <c r="F254" i="46" s="1"/>
  <c r="E43" i="2"/>
  <c r="H251" i="46"/>
  <c r="C251" i="46"/>
  <c r="G235" i="46"/>
  <c r="F43" i="2"/>
  <c r="H235" i="46"/>
  <c r="H235" i="45"/>
  <c r="I104" i="45"/>
  <c r="C251" i="45"/>
  <c r="K134" i="45" s="1"/>
  <c r="K125" i="45" s="1"/>
  <c r="P12" i="2" s="1"/>
  <c r="D251" i="45"/>
  <c r="D254" i="45" s="1"/>
  <c r="I229" i="45"/>
  <c r="E251" i="45"/>
  <c r="E254" i="45" s="1"/>
  <c r="D251" i="44"/>
  <c r="D254" i="44" s="1"/>
  <c r="I244" i="44"/>
  <c r="D26" i="2" s="1"/>
  <c r="G251" i="44"/>
  <c r="G254" i="44" s="1"/>
  <c r="G41" i="2"/>
  <c r="H251" i="44"/>
  <c r="H254" i="44" s="1"/>
  <c r="E251" i="44"/>
  <c r="E254" i="44" s="1"/>
  <c r="I104" i="44"/>
  <c r="C230" i="44"/>
  <c r="C238" i="44" s="1"/>
  <c r="G40" i="2"/>
  <c r="D10" i="2"/>
  <c r="D40" i="2"/>
  <c r="D25" i="2"/>
  <c r="K134" i="42"/>
  <c r="K125" i="42" s="1"/>
  <c r="P9" i="2" s="1"/>
  <c r="C235" i="42"/>
  <c r="C235" i="45"/>
  <c r="I248" i="47"/>
  <c r="H29" i="2" s="1"/>
  <c r="I248" i="46"/>
  <c r="H28" i="2" s="1"/>
  <c r="I244" i="46"/>
  <c r="I245" i="44"/>
  <c r="E26" i="2" s="1"/>
  <c r="I244" i="45"/>
  <c r="E10" i="2"/>
  <c r="I246" i="44"/>
  <c r="F26" i="2" s="1"/>
  <c r="I246" i="45"/>
  <c r="F27" i="2" s="1"/>
  <c r="I230" i="46"/>
  <c r="E13" i="2" s="1"/>
  <c r="G44" i="2"/>
  <c r="I245" i="47"/>
  <c r="E29" i="2" s="1"/>
  <c r="I247" i="47"/>
  <c r="G29" i="2" s="1"/>
  <c r="I230" i="48"/>
  <c r="E15" i="2" s="1"/>
  <c r="I247" i="48"/>
  <c r="G30" i="2" s="1"/>
  <c r="I245" i="48"/>
  <c r="E30" i="2" s="1"/>
  <c r="H230" i="42"/>
  <c r="H244" i="42"/>
  <c r="H254" i="42" s="1"/>
  <c r="G230" i="42"/>
  <c r="G235" i="42" s="1"/>
  <c r="G244" i="42"/>
  <c r="G254" i="42" s="1"/>
  <c r="D246" i="42"/>
  <c r="I246" i="42" s="1"/>
  <c r="F24" i="2" s="1"/>
  <c r="D250" i="42"/>
  <c r="I250" i="42" s="1"/>
  <c r="J24" i="2" s="1"/>
  <c r="D249" i="42"/>
  <c r="I249" i="42" s="1"/>
  <c r="I24" i="2" s="1"/>
  <c r="D248" i="42"/>
  <c r="I248" i="42" s="1"/>
  <c r="H24" i="2" s="1"/>
  <c r="D247" i="42"/>
  <c r="I247" i="42" s="1"/>
  <c r="G24" i="2" s="1"/>
  <c r="D245" i="42"/>
  <c r="I245" i="42" s="1"/>
  <c r="E24" i="2" s="1"/>
  <c r="F230" i="42"/>
  <c r="F235" i="42" s="1"/>
  <c r="F244" i="42"/>
  <c r="F254" i="42" s="1"/>
  <c r="E230" i="42"/>
  <c r="E244" i="42"/>
  <c r="E254" i="42" s="1"/>
  <c r="D230" i="42"/>
  <c r="D235" i="42" s="1"/>
  <c r="D244" i="42"/>
  <c r="D29" i="2"/>
  <c r="D16" i="47"/>
  <c r="K44" i="2"/>
  <c r="D16" i="46"/>
  <c r="K43" i="2"/>
  <c r="D16" i="45"/>
  <c r="K42" i="2"/>
  <c r="D16" i="44"/>
  <c r="K41" i="2"/>
  <c r="K40" i="2"/>
  <c r="K17" i="1"/>
  <c r="F235" i="45" l="1"/>
  <c r="G254" i="45"/>
  <c r="H254" i="45"/>
  <c r="F238" i="45"/>
  <c r="K134" i="48"/>
  <c r="K125" i="48" s="1"/>
  <c r="P15" i="2" s="1"/>
  <c r="C254" i="46"/>
  <c r="K134" i="46"/>
  <c r="K125" i="46" s="1"/>
  <c r="P13" i="2" s="1"/>
  <c r="C254" i="44"/>
  <c r="K134" i="44"/>
  <c r="K125" i="44" s="1"/>
  <c r="P11" i="2" s="1"/>
  <c r="D45" i="2"/>
  <c r="C254" i="48"/>
  <c r="F45" i="2"/>
  <c r="E254" i="48"/>
  <c r="E44" i="2"/>
  <c r="D254" i="47"/>
  <c r="D44" i="2"/>
  <c r="C254" i="47"/>
  <c r="I43" i="2"/>
  <c r="H254" i="46"/>
  <c r="I238" i="45"/>
  <c r="L12" i="2" s="1"/>
  <c r="L16" i="4" s="1"/>
  <c r="D42" i="2"/>
  <c r="C254" i="45"/>
  <c r="D39" i="2"/>
  <c r="C254" i="42"/>
  <c r="D238" i="42"/>
  <c r="D254" i="42"/>
  <c r="D15" i="2"/>
  <c r="I238" i="48"/>
  <c r="D14" i="2"/>
  <c r="I230" i="47"/>
  <c r="E14" i="2" s="1"/>
  <c r="D13" i="2"/>
  <c r="I238" i="46"/>
  <c r="F235" i="44"/>
  <c r="F238" i="44"/>
  <c r="I230" i="44"/>
  <c r="H235" i="42"/>
  <c r="H238" i="42"/>
  <c r="G238" i="42"/>
  <c r="F238" i="42"/>
  <c r="E235" i="42"/>
  <c r="E238" i="42"/>
  <c r="C235" i="47"/>
  <c r="D41" i="2"/>
  <c r="I235" i="45"/>
  <c r="J12" i="2" s="1"/>
  <c r="I16" i="4" s="1"/>
  <c r="I251" i="45"/>
  <c r="I251" i="48"/>
  <c r="I254" i="48" s="1"/>
  <c r="I235" i="48"/>
  <c r="J15" i="2" s="1"/>
  <c r="I19" i="4" s="1"/>
  <c r="I45" i="2"/>
  <c r="H44" i="2"/>
  <c r="G235" i="47"/>
  <c r="I44" i="2"/>
  <c r="I251" i="47"/>
  <c r="I254" i="47" s="1"/>
  <c r="D43" i="2"/>
  <c r="D28" i="2"/>
  <c r="I251" i="46"/>
  <c r="D12" i="2"/>
  <c r="E42" i="2"/>
  <c r="D27" i="2"/>
  <c r="I251" i="44"/>
  <c r="I41" i="2"/>
  <c r="F41" i="2"/>
  <c r="C235" i="44"/>
  <c r="H39" i="2"/>
  <c r="G43" i="2"/>
  <c r="I235" i="46"/>
  <c r="J13" i="2" s="1"/>
  <c r="I17" i="4" s="1"/>
  <c r="H41" i="2"/>
  <c r="I40" i="2"/>
  <c r="F42" i="2"/>
  <c r="J10" i="2"/>
  <c r="I14" i="4" s="1"/>
  <c r="Q19" i="1"/>
  <c r="G19" i="1" s="1"/>
  <c r="J14" i="4" s="1"/>
  <c r="E40" i="2"/>
  <c r="E41" i="2"/>
  <c r="H45" i="2"/>
  <c r="I244" i="42"/>
  <c r="I254" i="42" s="1"/>
  <c r="I230" i="42"/>
  <c r="I235" i="42" s="1"/>
  <c r="J40" i="2"/>
  <c r="K25" i="2"/>
  <c r="E17" i="1"/>
  <c r="I254" i="46" l="1"/>
  <c r="L43" i="2" s="1"/>
  <c r="K27" i="2"/>
  <c r="I254" i="45"/>
  <c r="L42" i="2" s="1"/>
  <c r="K26" i="2"/>
  <c r="I254" i="44"/>
  <c r="M26" i="2" s="1"/>
  <c r="I238" i="42"/>
  <c r="D14" i="42" s="1"/>
  <c r="Q18" i="1" s="1"/>
  <c r="Q26" i="1"/>
  <c r="O26" i="1"/>
  <c r="I238" i="47"/>
  <c r="D14" i="47" s="1"/>
  <c r="Q23" i="1" s="1"/>
  <c r="I235" i="47"/>
  <c r="J14" i="2" s="1"/>
  <c r="I18" i="4" s="1"/>
  <c r="E11" i="2"/>
  <c r="I238" i="44"/>
  <c r="D14" i="44" s="1"/>
  <c r="Q20" i="1" s="1"/>
  <c r="I235" i="44"/>
  <c r="J11" i="2" s="1"/>
  <c r="I15" i="4" s="1"/>
  <c r="D14" i="45"/>
  <c r="Q21" i="1" s="1"/>
  <c r="F39" i="2"/>
  <c r="K28" i="2"/>
  <c r="J43" i="2"/>
  <c r="J42" i="2"/>
  <c r="J41" i="2"/>
  <c r="L10" i="2"/>
  <c r="L14" i="4" s="1"/>
  <c r="G39" i="2"/>
  <c r="I39" i="2"/>
  <c r="J45" i="2"/>
  <c r="K30" i="2"/>
  <c r="J44" i="2"/>
  <c r="K29" i="2"/>
  <c r="D14" i="48"/>
  <c r="L15" i="2"/>
  <c r="L19" i="4" s="1"/>
  <c r="D14" i="46"/>
  <c r="L13" i="2"/>
  <c r="L17" i="4" s="1"/>
  <c r="E39" i="2"/>
  <c r="E9" i="2"/>
  <c r="J9" i="2"/>
  <c r="I13" i="4" s="1"/>
  <c r="D24" i="2"/>
  <c r="M30" i="2"/>
  <c r="L45" i="2"/>
  <c r="M29" i="2"/>
  <c r="L44" i="2"/>
  <c r="M25" i="2"/>
  <c r="L40" i="2"/>
  <c r="A27" i="3"/>
  <c r="J1" i="1"/>
  <c r="D1" i="1"/>
  <c r="M28" i="2" l="1"/>
  <c r="L14" i="2"/>
  <c r="L18" i="4" s="1"/>
  <c r="D12" i="47"/>
  <c r="D13" i="47" s="1"/>
  <c r="D12" i="45"/>
  <c r="D13" i="45" s="1"/>
  <c r="D12" i="44"/>
  <c r="D13" i="44" s="1"/>
  <c r="L11" i="2"/>
  <c r="L15" i="4" s="1"/>
  <c r="L41" i="2"/>
  <c r="M27" i="2"/>
  <c r="Q24" i="1"/>
  <c r="D12" i="48"/>
  <c r="D13" i="48" s="1"/>
  <c r="Q22" i="1"/>
  <c r="D12" i="46"/>
  <c r="D13" i="46" s="1"/>
  <c r="L9" i="2"/>
  <c r="L13" i="4" s="1"/>
  <c r="K24" i="2"/>
  <c r="J39" i="2"/>
  <c r="D12" i="42"/>
  <c r="D13" i="42" s="1"/>
  <c r="N23" i="1"/>
  <c r="D17" i="1"/>
  <c r="C30" i="2"/>
  <c r="C24" i="2"/>
  <c r="C8" i="2"/>
  <c r="B8" i="2"/>
  <c r="M24" i="2" l="1"/>
  <c r="L39" i="2"/>
  <c r="N22" i="1"/>
  <c r="N21" i="1"/>
  <c r="N24" i="1"/>
  <c r="E9" i="1"/>
  <c r="F9" i="1" s="1"/>
  <c r="N20" i="1"/>
  <c r="N19" i="1"/>
  <c r="N18" i="1"/>
  <c r="L25" i="1"/>
  <c r="L26" i="1"/>
  <c r="K25" i="1"/>
  <c r="K26" i="1"/>
  <c r="D33" i="3"/>
  <c r="C27" i="3" s="1"/>
  <c r="B81" i="2" l="1"/>
  <c r="O205" i="3" l="1"/>
  <c r="O206" i="3"/>
  <c r="H24" i="1" l="1"/>
  <c r="H23" i="1"/>
  <c r="H22" i="1"/>
  <c r="H21" i="1"/>
  <c r="H19" i="1"/>
  <c r="H20" i="1"/>
  <c r="H18" i="1"/>
  <c r="N9" i="2"/>
  <c r="P18" i="1" s="1"/>
  <c r="C32" i="3"/>
  <c r="C30" i="3"/>
  <c r="C29" i="3"/>
  <c r="C28" i="3"/>
  <c r="C31" i="3"/>
  <c r="A9" i="2"/>
  <c r="N15" i="2" l="1"/>
  <c r="P24" i="1" s="1"/>
  <c r="N14" i="2"/>
  <c r="P23" i="1" s="1"/>
  <c r="N13" i="2"/>
  <c r="P22" i="1" s="1"/>
  <c r="N12" i="2"/>
  <c r="P21" i="1" s="1"/>
  <c r="N10" i="2"/>
  <c r="P19" i="1" s="1"/>
  <c r="N11" i="2"/>
  <c r="P20" i="1" s="1"/>
  <c r="I17" i="1"/>
  <c r="W33" i="3"/>
  <c r="A63" i="3" s="1"/>
  <c r="A98" i="3" s="1"/>
  <c r="W34" i="3"/>
  <c r="A64" i="3" s="1"/>
  <c r="A99" i="3" s="1"/>
  <c r="W35" i="3"/>
  <c r="A65" i="3" s="1"/>
  <c r="A100" i="3" s="1"/>
  <c r="W36" i="3"/>
  <c r="A66" i="3" s="1"/>
  <c r="A101" i="3" s="1"/>
  <c r="W37" i="3"/>
  <c r="A67" i="3" s="1"/>
  <c r="A102" i="3" s="1"/>
  <c r="W38" i="3"/>
  <c r="A68" i="3" s="1"/>
  <c r="A103" i="3" s="1"/>
  <c r="W39" i="3"/>
  <c r="A69" i="3" s="1"/>
  <c r="A104" i="3" s="1"/>
  <c r="W32" i="3"/>
  <c r="O144" i="3"/>
  <c r="O145" i="3"/>
  <c r="O146" i="3"/>
  <c r="O147" i="3"/>
  <c r="O148" i="3"/>
  <c r="O149" i="3"/>
  <c r="O150" i="3"/>
  <c r="O151" i="3"/>
  <c r="O152" i="3"/>
  <c r="O56" i="3"/>
  <c r="O57" i="3"/>
  <c r="O58" i="3"/>
  <c r="O59" i="3"/>
  <c r="B17" i="1"/>
  <c r="B12" i="4" s="1"/>
  <c r="B24" i="2"/>
  <c r="B39" i="2" s="1"/>
  <c r="C39" i="2"/>
  <c r="B25" i="2"/>
  <c r="B40" i="2" s="1"/>
  <c r="C25" i="2"/>
  <c r="C40" i="2" s="1"/>
  <c r="B26" i="2"/>
  <c r="B41" i="2" s="1"/>
  <c r="C26" i="2"/>
  <c r="C41" i="2" s="1"/>
  <c r="B27" i="2"/>
  <c r="B42" i="2" s="1"/>
  <c r="C27" i="2"/>
  <c r="C42" i="2" s="1"/>
  <c r="B28" i="2"/>
  <c r="B43" i="2" s="1"/>
  <c r="C28" i="2"/>
  <c r="C43" i="2" s="1"/>
  <c r="B29" i="2"/>
  <c r="B44" i="2" s="1"/>
  <c r="C29" i="2"/>
  <c r="C44" i="2" s="1"/>
  <c r="B30" i="2"/>
  <c r="B45" i="2" s="1"/>
  <c r="C45" i="2"/>
  <c r="A245" i="3"/>
  <c r="A72" i="2" s="1"/>
  <c r="A246" i="3"/>
  <c r="A73" i="2" s="1"/>
  <c r="A247" i="3"/>
  <c r="A74" i="2" s="1"/>
  <c r="A248" i="3"/>
  <c r="A75" i="2" s="1"/>
  <c r="A249" i="3"/>
  <c r="A76" i="2" s="1"/>
  <c r="A250" i="3"/>
  <c r="A77" i="2" s="1"/>
  <c r="A251" i="3"/>
  <c r="A78" i="2" s="1"/>
  <c r="A71" i="2"/>
  <c r="C61" i="3"/>
  <c r="C155" i="3" s="1"/>
  <c r="D61" i="3"/>
  <c r="E61" i="3"/>
  <c r="E125" i="3" s="1"/>
  <c r="F61" i="3"/>
  <c r="F184" i="3" s="1"/>
  <c r="G61" i="3"/>
  <c r="H61" i="3"/>
  <c r="H184" i="3" s="1"/>
  <c r="B70" i="2"/>
  <c r="A15" i="2"/>
  <c r="A30" i="2" s="1"/>
  <c r="A45" i="2" s="1"/>
  <c r="A14" i="2"/>
  <c r="A29" i="2" s="1"/>
  <c r="A44" i="2" s="1"/>
  <c r="A13" i="2"/>
  <c r="A28" i="2" s="1"/>
  <c r="A43" i="2" s="1"/>
  <c r="A12" i="2"/>
  <c r="A27" i="2" s="1"/>
  <c r="A42" i="2" s="1"/>
  <c r="A11" i="2"/>
  <c r="A26" i="2" s="1"/>
  <c r="A41" i="2" s="1"/>
  <c r="A10" i="2"/>
  <c r="A25" i="2" s="1"/>
  <c r="A40" i="2" s="1"/>
  <c r="A24" i="2"/>
  <c r="A39" i="2" s="1"/>
  <c r="C23" i="2"/>
  <c r="C38" i="2" s="1"/>
  <c r="B23" i="2"/>
  <c r="B38" i="2" s="1"/>
  <c r="A8" i="2"/>
  <c r="A23" i="2" s="1"/>
  <c r="A38" i="2" s="1"/>
  <c r="J22" i="2"/>
  <c r="I22" i="2"/>
  <c r="H22" i="2"/>
  <c r="G22" i="2"/>
  <c r="F22" i="2"/>
  <c r="E22" i="2"/>
  <c r="D22" i="2"/>
  <c r="D4" i="3"/>
  <c r="O202" i="3"/>
  <c r="O203" i="3"/>
  <c r="O207" i="3"/>
  <c r="O208" i="3"/>
  <c r="O209" i="3"/>
  <c r="O210" i="3"/>
  <c r="O211" i="3"/>
  <c r="O115" i="3"/>
  <c r="O116" i="3"/>
  <c r="O117" i="3"/>
  <c r="O118" i="3"/>
  <c r="O119" i="3"/>
  <c r="O120" i="3"/>
  <c r="O121" i="3"/>
  <c r="O122" i="3"/>
  <c r="O123" i="3"/>
  <c r="A235" i="3"/>
  <c r="A234" i="3"/>
  <c r="A233" i="3"/>
  <c r="A232" i="3"/>
  <c r="A230" i="3"/>
  <c r="V33" i="3"/>
  <c r="V34" i="3"/>
  <c r="V35" i="3"/>
  <c r="V36" i="3"/>
  <c r="V37" i="3"/>
  <c r="V38" i="3"/>
  <c r="V32" i="3"/>
  <c r="C17" i="1"/>
  <c r="G18" i="1"/>
  <c r="J13" i="4" s="1"/>
  <c r="H104" i="3" l="1"/>
  <c r="G102" i="3"/>
  <c r="D98" i="3"/>
  <c r="C104" i="3"/>
  <c r="H99" i="3"/>
  <c r="D101" i="3"/>
  <c r="G103" i="3"/>
  <c r="F101" i="3"/>
  <c r="D104" i="3"/>
  <c r="C102" i="3"/>
  <c r="G98" i="3"/>
  <c r="F102" i="3"/>
  <c r="E100" i="3"/>
  <c r="F104" i="3"/>
  <c r="C101" i="3"/>
  <c r="E104" i="3"/>
  <c r="G104" i="3"/>
  <c r="E102" i="3"/>
  <c r="E101" i="3"/>
  <c r="D102" i="3"/>
  <c r="C98" i="3"/>
  <c r="H100" i="3"/>
  <c r="D103" i="3"/>
  <c r="E98" i="3"/>
  <c r="D100" i="3"/>
  <c r="H102" i="3"/>
  <c r="H101" i="3"/>
  <c r="G99" i="3"/>
  <c r="H98" i="3"/>
  <c r="E99" i="3"/>
  <c r="C99" i="3"/>
  <c r="G101" i="3"/>
  <c r="G100" i="3"/>
  <c r="F98" i="3"/>
  <c r="C100" i="3"/>
  <c r="D99" i="3"/>
  <c r="F100" i="3"/>
  <c r="F99" i="3"/>
  <c r="C103" i="3"/>
  <c r="F103" i="3"/>
  <c r="H103" i="3"/>
  <c r="E103" i="3"/>
  <c r="J135" i="3"/>
  <c r="C133" i="3"/>
  <c r="C215" i="3"/>
  <c r="D72" i="3"/>
  <c r="C63" i="3"/>
  <c r="A85" i="3"/>
  <c r="A188" i="3"/>
  <c r="G194" i="3"/>
  <c r="D194" i="3"/>
  <c r="H194" i="3"/>
  <c r="E194" i="3"/>
  <c r="F194" i="3"/>
  <c r="E217" i="3"/>
  <c r="C127" i="3"/>
  <c r="O60" i="3"/>
  <c r="D67" i="3"/>
  <c r="C223" i="3"/>
  <c r="O212" i="3"/>
  <c r="C224" i="3"/>
  <c r="A159" i="3"/>
  <c r="C158" i="3"/>
  <c r="G129" i="3"/>
  <c r="G21" i="1"/>
  <c r="J16" i="4" s="1"/>
  <c r="G22" i="1"/>
  <c r="J17" i="4" s="1"/>
  <c r="A217" i="3"/>
  <c r="A86" i="3"/>
  <c r="O154" i="3"/>
  <c r="A129" i="3"/>
  <c r="E224" i="3"/>
  <c r="G223" i="3"/>
  <c r="H223" i="3"/>
  <c r="H224" i="3"/>
  <c r="D224" i="3"/>
  <c r="F223" i="3"/>
  <c r="G224" i="3"/>
  <c r="E223" i="3"/>
  <c r="F224" i="3"/>
  <c r="D223" i="3"/>
  <c r="E136" i="3"/>
  <c r="G135" i="3"/>
  <c r="C135" i="3"/>
  <c r="E135" i="3"/>
  <c r="H135" i="3"/>
  <c r="D136" i="3"/>
  <c r="F135" i="3"/>
  <c r="C136" i="3"/>
  <c r="F136" i="3"/>
  <c r="D135" i="3"/>
  <c r="G195" i="3"/>
  <c r="C195" i="3"/>
  <c r="H195" i="3"/>
  <c r="D195" i="3"/>
  <c r="F195" i="3"/>
  <c r="E195" i="3"/>
  <c r="C194" i="3"/>
  <c r="C166" i="3"/>
  <c r="E165" i="3"/>
  <c r="C165" i="3"/>
  <c r="F165" i="3"/>
  <c r="H165" i="3"/>
  <c r="D165" i="3"/>
  <c r="G165" i="3"/>
  <c r="F125" i="3"/>
  <c r="G166" i="3"/>
  <c r="H166" i="3"/>
  <c r="F166" i="3"/>
  <c r="E166" i="3"/>
  <c r="D166" i="3"/>
  <c r="H71" i="3"/>
  <c r="C72" i="3"/>
  <c r="D189" i="3"/>
  <c r="G136" i="3"/>
  <c r="H136" i="3"/>
  <c r="E72" i="3"/>
  <c r="G72" i="3"/>
  <c r="F72" i="3"/>
  <c r="H72" i="3"/>
  <c r="O183" i="3"/>
  <c r="D229" i="3"/>
  <c r="E56" i="2" s="1"/>
  <c r="E70" i="2" s="1"/>
  <c r="D161" i="3"/>
  <c r="D157" i="3"/>
  <c r="D163" i="3"/>
  <c r="D162" i="3"/>
  <c r="E163" i="3"/>
  <c r="D160" i="3"/>
  <c r="D159" i="3"/>
  <c r="D158" i="3"/>
  <c r="H192" i="3"/>
  <c r="H188" i="3"/>
  <c r="G191" i="3"/>
  <c r="G187" i="3"/>
  <c r="F190" i="3"/>
  <c r="F186" i="3"/>
  <c r="E189" i="3"/>
  <c r="D192" i="3"/>
  <c r="D188" i="3"/>
  <c r="C191" i="3"/>
  <c r="C187" i="3"/>
  <c r="H186" i="3"/>
  <c r="F192" i="3"/>
  <c r="E191" i="3"/>
  <c r="D190" i="3"/>
  <c r="C189" i="3"/>
  <c r="G192" i="3"/>
  <c r="F191" i="3"/>
  <c r="E190" i="3"/>
  <c r="C188" i="3"/>
  <c r="H191" i="3"/>
  <c r="H187" i="3"/>
  <c r="G190" i="3"/>
  <c r="G186" i="3"/>
  <c r="F189" i="3"/>
  <c r="E192" i="3"/>
  <c r="E188" i="3"/>
  <c r="D191" i="3"/>
  <c r="D187" i="3"/>
  <c r="C190" i="3"/>
  <c r="C186" i="3"/>
  <c r="H190" i="3"/>
  <c r="G189" i="3"/>
  <c r="F188" i="3"/>
  <c r="E187" i="3"/>
  <c r="D186" i="3"/>
  <c r="H189" i="3"/>
  <c r="G188" i="3"/>
  <c r="F187" i="3"/>
  <c r="E186" i="3"/>
  <c r="C192" i="3"/>
  <c r="G69" i="3"/>
  <c r="G65" i="3"/>
  <c r="G66" i="3"/>
  <c r="G68" i="3"/>
  <c r="G64" i="3"/>
  <c r="G67" i="3"/>
  <c r="H162" i="3"/>
  <c r="H158" i="3"/>
  <c r="G161" i="3"/>
  <c r="G157" i="3"/>
  <c r="F160" i="3"/>
  <c r="E162" i="3"/>
  <c r="E158" i="3"/>
  <c r="G163" i="3"/>
  <c r="F162" i="3"/>
  <c r="E160" i="3"/>
  <c r="H159" i="3"/>
  <c r="G158" i="3"/>
  <c r="F157" i="3"/>
  <c r="H161" i="3"/>
  <c r="H157" i="3"/>
  <c r="G160" i="3"/>
  <c r="F163" i="3"/>
  <c r="F159" i="3"/>
  <c r="E161" i="3"/>
  <c r="H160" i="3"/>
  <c r="G159" i="3"/>
  <c r="F158" i="3"/>
  <c r="E157" i="3"/>
  <c r="H163" i="3"/>
  <c r="G162" i="3"/>
  <c r="F161" i="3"/>
  <c r="E159" i="3"/>
  <c r="C163" i="3"/>
  <c r="C159" i="3"/>
  <c r="C162" i="3"/>
  <c r="C161" i="3"/>
  <c r="C157" i="3"/>
  <c r="C160" i="3"/>
  <c r="I156" i="3"/>
  <c r="H133" i="3"/>
  <c r="H129" i="3"/>
  <c r="G132" i="3"/>
  <c r="G128" i="3"/>
  <c r="F131" i="3"/>
  <c r="F127" i="3"/>
  <c r="E130" i="3"/>
  <c r="D133" i="3"/>
  <c r="D129" i="3"/>
  <c r="C132" i="3"/>
  <c r="C128" i="3"/>
  <c r="H132" i="3"/>
  <c r="H128" i="3"/>
  <c r="G131" i="3"/>
  <c r="G127" i="3"/>
  <c r="F130" i="3"/>
  <c r="E133" i="3"/>
  <c r="E129" i="3"/>
  <c r="D132" i="3"/>
  <c r="D128" i="3"/>
  <c r="C131" i="3"/>
  <c r="H131" i="3"/>
  <c r="H127" i="3"/>
  <c r="G130" i="3"/>
  <c r="F133" i="3"/>
  <c r="F129" i="3"/>
  <c r="E132" i="3"/>
  <c r="E128" i="3"/>
  <c r="D131" i="3"/>
  <c r="D127" i="3"/>
  <c r="C130" i="3"/>
  <c r="H130" i="3"/>
  <c r="G133" i="3"/>
  <c r="F132" i="3"/>
  <c r="F128" i="3"/>
  <c r="E131" i="3"/>
  <c r="E127" i="3"/>
  <c r="D130" i="3"/>
  <c r="C129" i="3"/>
  <c r="H218" i="3"/>
  <c r="G221" i="3"/>
  <c r="G217" i="3"/>
  <c r="F220" i="3"/>
  <c r="F216" i="3"/>
  <c r="E219" i="3"/>
  <c r="E215" i="3"/>
  <c r="D218" i="3"/>
  <c r="C221" i="3"/>
  <c r="C217" i="3"/>
  <c r="H220" i="3"/>
  <c r="G219" i="3"/>
  <c r="F218" i="3"/>
  <c r="D216" i="3"/>
  <c r="H215" i="3"/>
  <c r="F221" i="3"/>
  <c r="E220" i="3"/>
  <c r="D219" i="3"/>
  <c r="C218" i="3"/>
  <c r="H221" i="3"/>
  <c r="H217" i="3"/>
  <c r="G220" i="3"/>
  <c r="G216" i="3"/>
  <c r="F219" i="3"/>
  <c r="F215" i="3"/>
  <c r="E218" i="3"/>
  <c r="D221" i="3"/>
  <c r="D217" i="3"/>
  <c r="C220" i="3"/>
  <c r="C216" i="3"/>
  <c r="H216" i="3"/>
  <c r="G215" i="3"/>
  <c r="E221" i="3"/>
  <c r="D220" i="3"/>
  <c r="C219" i="3"/>
  <c r="H219" i="3"/>
  <c r="G218" i="3"/>
  <c r="F217" i="3"/>
  <c r="E216" i="3"/>
  <c r="D215" i="3"/>
  <c r="O124" i="3"/>
  <c r="D71" i="3"/>
  <c r="G71" i="3"/>
  <c r="F71" i="3"/>
  <c r="E71" i="3"/>
  <c r="H69" i="3"/>
  <c r="H65" i="3"/>
  <c r="F67" i="3"/>
  <c r="F63" i="3"/>
  <c r="E66" i="3"/>
  <c r="D69" i="3"/>
  <c r="D65" i="3"/>
  <c r="C68" i="3"/>
  <c r="H68" i="3"/>
  <c r="H64" i="3"/>
  <c r="G63" i="3"/>
  <c r="F66" i="3"/>
  <c r="E69" i="3"/>
  <c r="E65" i="3"/>
  <c r="D68" i="3"/>
  <c r="D64" i="3"/>
  <c r="C67" i="3"/>
  <c r="H67" i="3"/>
  <c r="H63" i="3"/>
  <c r="F69" i="3"/>
  <c r="F65" i="3"/>
  <c r="E68" i="3"/>
  <c r="E64" i="3"/>
  <c r="D63" i="3"/>
  <c r="C66" i="3"/>
  <c r="C71" i="3"/>
  <c r="H66" i="3"/>
  <c r="F68" i="3"/>
  <c r="F64" i="3"/>
  <c r="E67" i="3"/>
  <c r="E63" i="3"/>
  <c r="D66" i="3"/>
  <c r="C69" i="3"/>
  <c r="C65" i="3"/>
  <c r="C64" i="3"/>
  <c r="M17" i="1"/>
  <c r="G23" i="1"/>
  <c r="J18" i="4" s="1"/>
  <c r="F213" i="3"/>
  <c r="D82" i="3"/>
  <c r="E184" i="3"/>
  <c r="E96" i="3"/>
  <c r="G24" i="1"/>
  <c r="J19" i="4" s="1"/>
  <c r="E82" i="3"/>
  <c r="G20" i="1"/>
  <c r="J15" i="4" s="1"/>
  <c r="F37" i="2"/>
  <c r="G37" i="2"/>
  <c r="H37" i="2"/>
  <c r="F229" i="3"/>
  <c r="G56" i="2" s="1"/>
  <c r="G70" i="2" s="1"/>
  <c r="G155" i="3"/>
  <c r="G82" i="3"/>
  <c r="G96" i="3"/>
  <c r="G184" i="3"/>
  <c r="G125" i="3"/>
  <c r="G213" i="3"/>
  <c r="F155" i="3"/>
  <c r="E229" i="3"/>
  <c r="F56" i="2" s="1"/>
  <c r="F70" i="2" s="1"/>
  <c r="F82" i="3"/>
  <c r="D213" i="3"/>
  <c r="D184" i="3"/>
  <c r="D96" i="3"/>
  <c r="D125" i="3"/>
  <c r="D37" i="2"/>
  <c r="C82" i="3"/>
  <c r="C213" i="3"/>
  <c r="I37" i="2"/>
  <c r="H213" i="3"/>
  <c r="G229" i="3"/>
  <c r="H56" i="2" s="1"/>
  <c r="H70" i="2" s="1"/>
  <c r="H155" i="3"/>
  <c r="E155" i="3"/>
  <c r="E213" i="3"/>
  <c r="A216" i="3"/>
  <c r="A158" i="3"/>
  <c r="K27" i="1"/>
  <c r="C229" i="3"/>
  <c r="D56" i="2" s="1"/>
  <c r="D70" i="2" s="1"/>
  <c r="E37" i="2"/>
  <c r="D155" i="3"/>
  <c r="A127" i="3"/>
  <c r="A84" i="3"/>
  <c r="A128" i="3"/>
  <c r="A187" i="3"/>
  <c r="A221" i="3"/>
  <c r="A192" i="3"/>
  <c r="A163" i="3"/>
  <c r="A90" i="3"/>
  <c r="A133" i="3"/>
  <c r="A131" i="3"/>
  <c r="A161" i="3"/>
  <c r="A88" i="3"/>
  <c r="A219" i="3"/>
  <c r="A190" i="3"/>
  <c r="A162" i="3"/>
  <c r="A89" i="3"/>
  <c r="A132" i="3"/>
  <c r="A220" i="3"/>
  <c r="A191" i="3"/>
  <c r="A218" i="3"/>
  <c r="A160" i="3"/>
  <c r="A189" i="3"/>
  <c r="A130" i="3"/>
  <c r="A87" i="3"/>
  <c r="C96" i="3"/>
  <c r="B229" i="3"/>
  <c r="C56" i="2" s="1"/>
  <c r="C70" i="2" s="1"/>
  <c r="C125" i="3"/>
  <c r="C184" i="3"/>
  <c r="H96" i="3"/>
  <c r="H82" i="3"/>
  <c r="F96" i="3"/>
  <c r="H125" i="3"/>
  <c r="A157" i="3"/>
  <c r="A186" i="3"/>
  <c r="A215" i="3"/>
  <c r="C84" i="3" l="1"/>
  <c r="C85" i="3"/>
  <c r="C246" i="3" s="1"/>
  <c r="H84" i="3"/>
  <c r="F84" i="3"/>
  <c r="E84" i="3"/>
  <c r="G84" i="3"/>
  <c r="D84" i="3"/>
  <c r="F87" i="3"/>
  <c r="C87" i="3"/>
  <c r="G88" i="3"/>
  <c r="C88" i="3"/>
  <c r="H85" i="3"/>
  <c r="E88" i="3"/>
  <c r="E85" i="3"/>
  <c r="D85" i="3"/>
  <c r="H89" i="3"/>
  <c r="E89" i="3"/>
  <c r="G89" i="3"/>
  <c r="F89" i="3"/>
  <c r="C89" i="3"/>
  <c r="H86" i="3"/>
  <c r="E90" i="3"/>
  <c r="E86" i="3"/>
  <c r="C86" i="3"/>
  <c r="E87" i="3"/>
  <c r="D88" i="3"/>
  <c r="G238" i="3"/>
  <c r="H65" i="2" s="1"/>
  <c r="D89" i="3"/>
  <c r="F90" i="3"/>
  <c r="G86" i="3"/>
  <c r="D87" i="3"/>
  <c r="H88" i="3"/>
  <c r="F85" i="3"/>
  <c r="F86" i="3"/>
  <c r="H87" i="3"/>
  <c r="G87" i="3"/>
  <c r="D90" i="3"/>
  <c r="C90" i="3"/>
  <c r="F88" i="3"/>
  <c r="G85" i="3"/>
  <c r="G90" i="3"/>
  <c r="D86" i="3"/>
  <c r="H90" i="3"/>
  <c r="E238" i="3"/>
  <c r="F65" i="2" s="1"/>
  <c r="D238" i="3"/>
  <c r="E65" i="2" s="1"/>
  <c r="F238" i="3"/>
  <c r="G65" i="2" s="1"/>
  <c r="C238" i="3"/>
  <c r="D65" i="2" s="1"/>
  <c r="B238" i="3"/>
  <c r="C65" i="2" s="1"/>
  <c r="B237" i="3"/>
  <c r="C64" i="2" s="1"/>
  <c r="G237" i="3"/>
  <c r="H64" i="2" s="1"/>
  <c r="E237" i="3"/>
  <c r="F64" i="2" s="1"/>
  <c r="F237" i="3"/>
  <c r="G64" i="2" s="1"/>
  <c r="D237" i="3"/>
  <c r="E64" i="2" s="1"/>
  <c r="C237" i="3"/>
  <c r="D64" i="2" s="1"/>
  <c r="I104" i="3"/>
  <c r="I99" i="3"/>
  <c r="I101" i="3"/>
  <c r="I100" i="3"/>
  <c r="I103" i="3"/>
  <c r="I98" i="3"/>
  <c r="I102" i="3"/>
  <c r="I126" i="3"/>
  <c r="B71" i="2"/>
  <c r="N17" i="1"/>
  <c r="N25" i="1" s="1"/>
  <c r="M25" i="1"/>
  <c r="I215" i="3"/>
  <c r="M26" i="1"/>
  <c r="I194" i="3"/>
  <c r="D222" i="3"/>
  <c r="C235" i="3" s="1"/>
  <c r="D62" i="2" s="1"/>
  <c r="I223" i="3"/>
  <c r="I135" i="3"/>
  <c r="G222" i="3"/>
  <c r="F235" i="3" s="1"/>
  <c r="G62" i="2" s="1"/>
  <c r="I216" i="3"/>
  <c r="D70" i="3"/>
  <c r="C70" i="3"/>
  <c r="I195" i="3"/>
  <c r="I192" i="3"/>
  <c r="H164" i="3"/>
  <c r="G233" i="3" s="1"/>
  <c r="H60" i="2" s="1"/>
  <c r="H222" i="3"/>
  <c r="G235" i="3" s="1"/>
  <c r="H62" i="2" s="1"/>
  <c r="I224" i="3"/>
  <c r="C222" i="3"/>
  <c r="B235" i="3" s="1"/>
  <c r="C62" i="2" s="1"/>
  <c r="F222" i="3"/>
  <c r="E235" i="3" s="1"/>
  <c r="F62" i="2" s="1"/>
  <c r="E222" i="3"/>
  <c r="D235" i="3" s="1"/>
  <c r="E62" i="2" s="1"/>
  <c r="I166" i="3"/>
  <c r="I165" i="3"/>
  <c r="I220" i="3"/>
  <c r="I217" i="3"/>
  <c r="I219" i="3"/>
  <c r="I218" i="3"/>
  <c r="I221" i="3"/>
  <c r="E193" i="3"/>
  <c r="D234" i="3" s="1"/>
  <c r="E61" i="2" s="1"/>
  <c r="D193" i="3"/>
  <c r="C234" i="3" s="1"/>
  <c r="D61" i="2" s="1"/>
  <c r="I188" i="3"/>
  <c r="I189" i="3"/>
  <c r="H193" i="3"/>
  <c r="G234" i="3" s="1"/>
  <c r="H61" i="2" s="1"/>
  <c r="I186" i="3"/>
  <c r="C193" i="3"/>
  <c r="B234" i="3" s="1"/>
  <c r="C61" i="2" s="1"/>
  <c r="I187" i="3"/>
  <c r="G193" i="3"/>
  <c r="F234" i="3" s="1"/>
  <c r="G61" i="2" s="1"/>
  <c r="I190" i="3"/>
  <c r="I191" i="3"/>
  <c r="F193" i="3"/>
  <c r="E234" i="3" s="1"/>
  <c r="F61" i="2" s="1"/>
  <c r="I71" i="3"/>
  <c r="H70" i="3"/>
  <c r="I157" i="3"/>
  <c r="I136" i="3"/>
  <c r="I72" i="3"/>
  <c r="E134" i="3"/>
  <c r="D232" i="3" s="1"/>
  <c r="E59" i="2" s="1"/>
  <c r="D134" i="3"/>
  <c r="C232" i="3" s="1"/>
  <c r="D59" i="2" s="1"/>
  <c r="G134" i="3"/>
  <c r="F232" i="3" s="1"/>
  <c r="G59" i="2" s="1"/>
  <c r="H134" i="3"/>
  <c r="G232" i="3" s="1"/>
  <c r="H59" i="2" s="1"/>
  <c r="C134" i="3"/>
  <c r="F134" i="3"/>
  <c r="E232" i="3" s="1"/>
  <c r="F59" i="2" s="1"/>
  <c r="I133" i="3"/>
  <c r="I131" i="3"/>
  <c r="I130" i="3"/>
  <c r="I128" i="3"/>
  <c r="I129" i="3"/>
  <c r="I127" i="3"/>
  <c r="I132" i="3"/>
  <c r="I159" i="3"/>
  <c r="I158" i="3"/>
  <c r="I161" i="3"/>
  <c r="I163" i="3"/>
  <c r="I160" i="3"/>
  <c r="I162" i="3"/>
  <c r="I62" i="3"/>
  <c r="C164" i="3"/>
  <c r="B233" i="3" s="1"/>
  <c r="C60" i="2" s="1"/>
  <c r="F164" i="3"/>
  <c r="E233" i="3" s="1"/>
  <c r="F60" i="2" s="1"/>
  <c r="G164" i="3"/>
  <c r="F233" i="3" s="1"/>
  <c r="G60" i="2" s="1"/>
  <c r="E164" i="3"/>
  <c r="D233" i="3" s="1"/>
  <c r="E60" i="2" s="1"/>
  <c r="D164" i="3"/>
  <c r="C233" i="3" s="1"/>
  <c r="D60" i="2" s="1"/>
  <c r="I65" i="3"/>
  <c r="E70" i="3"/>
  <c r="F70" i="3"/>
  <c r="I69" i="3"/>
  <c r="I67" i="3"/>
  <c r="I64" i="3"/>
  <c r="I66" i="3"/>
  <c r="I68" i="3"/>
  <c r="I63" i="3"/>
  <c r="G70" i="3"/>
  <c r="M27" i="1"/>
  <c r="G9" i="1" s="1"/>
  <c r="E91" i="3" l="1"/>
  <c r="E105" i="3" s="1"/>
  <c r="B232" i="3"/>
  <c r="C59" i="2" s="1"/>
  <c r="I59" i="2" s="1"/>
  <c r="H238" i="3"/>
  <c r="H237" i="3"/>
  <c r="O17" i="1" s="1"/>
  <c r="O25" i="1" s="1"/>
  <c r="I164" i="3"/>
  <c r="N158" i="3" s="1"/>
  <c r="I134" i="3"/>
  <c r="N126" i="3" s="1"/>
  <c r="I222" i="3"/>
  <c r="N216" i="3" s="1"/>
  <c r="I193" i="3"/>
  <c r="N187" i="3" s="1"/>
  <c r="H91" i="3"/>
  <c r="H105" i="3" s="1"/>
  <c r="I70" i="3"/>
  <c r="N27" i="1"/>
  <c r="H9" i="1" s="1"/>
  <c r="N26" i="1"/>
  <c r="I62" i="2"/>
  <c r="H235" i="3"/>
  <c r="B80" i="2"/>
  <c r="I61" i="2"/>
  <c r="H234" i="3"/>
  <c r="G253" i="3"/>
  <c r="G80" i="2" s="1"/>
  <c r="D253" i="3"/>
  <c r="D80" i="2" s="1"/>
  <c r="E253" i="3"/>
  <c r="E80" i="2" s="1"/>
  <c r="I65" i="2"/>
  <c r="C253" i="3"/>
  <c r="C80" i="2" s="1"/>
  <c r="I60" i="2"/>
  <c r="F253" i="3"/>
  <c r="F80" i="2" s="1"/>
  <c r="H253" i="3"/>
  <c r="H80" i="2" s="1"/>
  <c r="H232" i="3"/>
  <c r="I89" i="3"/>
  <c r="H233" i="3"/>
  <c r="I244" i="3"/>
  <c r="I71" i="2" s="1"/>
  <c r="I85" i="3"/>
  <c r="I87" i="3"/>
  <c r="I90" i="3"/>
  <c r="I86" i="3"/>
  <c r="I88" i="3"/>
  <c r="I84" i="3"/>
  <c r="D254" i="3"/>
  <c r="D81" i="2" s="1"/>
  <c r="H254" i="3"/>
  <c r="H81" i="2" s="1"/>
  <c r="G91" i="3"/>
  <c r="G105" i="3" s="1"/>
  <c r="F91" i="3"/>
  <c r="F105" i="3" s="1"/>
  <c r="G254" i="3"/>
  <c r="G81" i="2" s="1"/>
  <c r="F254" i="3"/>
  <c r="F81" i="2" s="1"/>
  <c r="E254" i="3"/>
  <c r="E81" i="2" s="1"/>
  <c r="D91" i="3"/>
  <c r="D105" i="3" s="1"/>
  <c r="C91" i="3"/>
  <c r="C254" i="3"/>
  <c r="C81" i="2" s="1"/>
  <c r="B79" i="2"/>
  <c r="O61" i="3" l="1"/>
  <c r="K64" i="3" s="1"/>
  <c r="E230" i="3"/>
  <c r="F57" i="2" s="1"/>
  <c r="C230" i="3"/>
  <c r="D57" i="2" s="1"/>
  <c r="F230" i="3"/>
  <c r="G57" i="2" s="1"/>
  <c r="G230" i="3"/>
  <c r="H57" i="2" s="1"/>
  <c r="D230" i="3"/>
  <c r="E57" i="2" s="1"/>
  <c r="B230" i="3"/>
  <c r="C57" i="2" s="1"/>
  <c r="C105" i="3"/>
  <c r="I105" i="3" s="1"/>
  <c r="N64" i="3"/>
  <c r="I91" i="3"/>
  <c r="O27" i="1"/>
  <c r="I9" i="1" s="1"/>
  <c r="B82" i="2"/>
  <c r="K8" i="2"/>
  <c r="K12" i="4" s="1"/>
  <c r="K20" i="4" s="1"/>
  <c r="L23" i="2"/>
  <c r="L31" i="2" s="1"/>
  <c r="I64" i="2"/>
  <c r="I57" i="2" l="1"/>
  <c r="H230" i="3"/>
  <c r="D8" i="2" s="1"/>
  <c r="D16" i="2" s="1"/>
  <c r="C245" i="3"/>
  <c r="C248" i="3"/>
  <c r="D246" i="3"/>
  <c r="C250" i="3"/>
  <c r="C247" i="3"/>
  <c r="C251" i="3"/>
  <c r="F246" i="3"/>
  <c r="H246" i="3"/>
  <c r="G246" i="3"/>
  <c r="K16" i="2"/>
  <c r="I253" i="3"/>
  <c r="I80" i="2" s="1"/>
  <c r="G8" i="2"/>
  <c r="G16" i="2" s="1"/>
  <c r="F8" i="2"/>
  <c r="F16" i="2" s="1"/>
  <c r="H8" i="2"/>
  <c r="H16" i="2" s="1"/>
  <c r="I8" i="2"/>
  <c r="I16" i="2" s="1"/>
  <c r="G250" i="3" l="1"/>
  <c r="G77" i="2" s="1"/>
  <c r="G251" i="3"/>
  <c r="G78" i="2" s="1"/>
  <c r="F251" i="3"/>
  <c r="F78" i="2" s="1"/>
  <c r="D245" i="3"/>
  <c r="F250" i="3"/>
  <c r="F77" i="2" s="1"/>
  <c r="E248" i="3"/>
  <c r="E75" i="2" s="1"/>
  <c r="F245" i="3"/>
  <c r="G249" i="3"/>
  <c r="G76" i="2" s="1"/>
  <c r="G248" i="3"/>
  <c r="G75" i="2" s="1"/>
  <c r="E249" i="3"/>
  <c r="E76" i="2" s="1"/>
  <c r="G247" i="3"/>
  <c r="G74" i="2" s="1"/>
  <c r="H250" i="3"/>
  <c r="H77" i="2" s="1"/>
  <c r="E246" i="3"/>
  <c r="E73" i="2" s="1"/>
  <c r="G245" i="3"/>
  <c r="H248" i="3"/>
  <c r="H75" i="2" s="1"/>
  <c r="D250" i="3"/>
  <c r="D77" i="2" s="1"/>
  <c r="D251" i="3"/>
  <c r="D78" i="2" s="1"/>
  <c r="H245" i="3"/>
  <c r="H247" i="3"/>
  <c r="H74" i="2" s="1"/>
  <c r="E247" i="3"/>
  <c r="E250" i="3"/>
  <c r="E77" i="2" s="1"/>
  <c r="D248" i="3"/>
  <c r="D75" i="2" s="1"/>
  <c r="D247" i="3"/>
  <c r="D74" i="2" s="1"/>
  <c r="F248" i="3"/>
  <c r="F75" i="2" s="1"/>
  <c r="E245" i="3"/>
  <c r="F249" i="3"/>
  <c r="F76" i="2" s="1"/>
  <c r="E251" i="3"/>
  <c r="E78" i="2" s="1"/>
  <c r="H251" i="3"/>
  <c r="H78" i="2" s="1"/>
  <c r="F247" i="3"/>
  <c r="H249" i="3"/>
  <c r="H76" i="2" s="1"/>
  <c r="D249" i="3"/>
  <c r="D76" i="2" s="1"/>
  <c r="C249" i="3"/>
  <c r="C252" i="3" s="1"/>
  <c r="K135" i="3" s="1"/>
  <c r="K126" i="3" s="1"/>
  <c r="P8" i="2" s="1"/>
  <c r="C77" i="2"/>
  <c r="D231" i="3"/>
  <c r="D73" i="2"/>
  <c r="F73" i="2"/>
  <c r="H73" i="2"/>
  <c r="G73" i="2"/>
  <c r="C78" i="2"/>
  <c r="C74" i="2"/>
  <c r="C75" i="2"/>
  <c r="C73" i="2"/>
  <c r="C72" i="2"/>
  <c r="D17" i="3"/>
  <c r="K38" i="2"/>
  <c r="K46" i="2" s="1"/>
  <c r="C255" i="3" l="1"/>
  <c r="C82" i="2" s="1"/>
  <c r="D236" i="3"/>
  <c r="E63" i="2" s="1"/>
  <c r="D239" i="3"/>
  <c r="E66" i="2" s="1"/>
  <c r="G252" i="3"/>
  <c r="G255" i="3" s="1"/>
  <c r="G82" i="2" s="1"/>
  <c r="D252" i="3"/>
  <c r="F252" i="3"/>
  <c r="H252" i="3"/>
  <c r="H255" i="3" s="1"/>
  <c r="H82" i="2" s="1"/>
  <c r="E252" i="3"/>
  <c r="E72" i="2"/>
  <c r="F72" i="2"/>
  <c r="I246" i="3"/>
  <c r="I73" i="2" s="1"/>
  <c r="I249" i="3"/>
  <c r="I76" i="2" s="1"/>
  <c r="F74" i="2"/>
  <c r="I245" i="3"/>
  <c r="I248" i="3"/>
  <c r="I75" i="2" s="1"/>
  <c r="I251" i="3"/>
  <c r="I78" i="2" s="1"/>
  <c r="E231" i="3"/>
  <c r="C231" i="3"/>
  <c r="B231" i="3"/>
  <c r="B239" i="3" s="1"/>
  <c r="C76" i="2"/>
  <c r="E74" i="2"/>
  <c r="H72" i="2"/>
  <c r="G72" i="2"/>
  <c r="D72" i="2"/>
  <c r="G231" i="3"/>
  <c r="G239" i="3" s="1"/>
  <c r="F231" i="3"/>
  <c r="I247" i="3"/>
  <c r="I74" i="2" s="1"/>
  <c r="E58" i="2"/>
  <c r="I250" i="3"/>
  <c r="I77" i="2" s="1"/>
  <c r="H26" i="1"/>
  <c r="G26" i="1"/>
  <c r="G58" i="2" l="1"/>
  <c r="F236" i="3"/>
  <c r="G63" i="2" s="1"/>
  <c r="F239" i="3"/>
  <c r="G66" i="2" s="1"/>
  <c r="C236" i="3"/>
  <c r="D63" i="2" s="1"/>
  <c r="C239" i="3"/>
  <c r="D66" i="2" s="1"/>
  <c r="G236" i="3"/>
  <c r="H63" i="2" s="1"/>
  <c r="H66" i="2"/>
  <c r="E236" i="3"/>
  <c r="F63" i="2" s="1"/>
  <c r="E239" i="3"/>
  <c r="F66" i="2" s="1"/>
  <c r="C66" i="2"/>
  <c r="F255" i="3"/>
  <c r="F82" i="2" s="1"/>
  <c r="E79" i="2"/>
  <c r="E255" i="3"/>
  <c r="E82" i="2" s="1"/>
  <c r="E38" i="2"/>
  <c r="E46" i="2" s="1"/>
  <c r="D255" i="3"/>
  <c r="D82" i="2" s="1"/>
  <c r="I252" i="3"/>
  <c r="I72" i="2"/>
  <c r="G79" i="2"/>
  <c r="I38" i="2"/>
  <c r="I46" i="2" s="1"/>
  <c r="H79" i="2"/>
  <c r="H38" i="2"/>
  <c r="H46" i="2" s="1"/>
  <c r="F58" i="2"/>
  <c r="D38" i="2"/>
  <c r="D46" i="2" s="1"/>
  <c r="C79" i="2"/>
  <c r="G38" i="2"/>
  <c r="G46" i="2" s="1"/>
  <c r="B236" i="3"/>
  <c r="C63" i="2" s="1"/>
  <c r="C58" i="2"/>
  <c r="F79" i="2"/>
  <c r="D79" i="2"/>
  <c r="F38" i="2"/>
  <c r="F46" i="2" s="1"/>
  <c r="H58" i="2"/>
  <c r="D58" i="2"/>
  <c r="H231" i="3"/>
  <c r="H236" i="3" l="1"/>
  <c r="J8" i="2" s="1"/>
  <c r="I12" i="4" s="1"/>
  <c r="I20" i="4" s="1"/>
  <c r="H239" i="3"/>
  <c r="I79" i="2"/>
  <c r="I255" i="3"/>
  <c r="I82" i="2" s="1"/>
  <c r="I66" i="2"/>
  <c r="I63" i="2"/>
  <c r="I58" i="2"/>
  <c r="E8" i="2"/>
  <c r="E16" i="2" s="1"/>
  <c r="D15" i="3" l="1"/>
  <c r="Q17" i="1" s="1"/>
  <c r="G17" i="1" s="1"/>
  <c r="L8" i="2"/>
  <c r="J16" i="2"/>
  <c r="H17" i="1"/>
  <c r="D23" i="2"/>
  <c r="D31" i="2" s="1"/>
  <c r="E23" i="2"/>
  <c r="E31" i="2" s="1"/>
  <c r="J38" i="2"/>
  <c r="J46" i="2" s="1"/>
  <c r="G23" i="2"/>
  <c r="G31" i="2" s="1"/>
  <c r="F23" i="2"/>
  <c r="F31" i="2" s="1"/>
  <c r="J23" i="2"/>
  <c r="J31" i="2" s="1"/>
  <c r="L38" i="2"/>
  <c r="L46" i="2" s="1"/>
  <c r="K23" i="2"/>
  <c r="I23" i="2"/>
  <c r="I31" i="2" s="1"/>
  <c r="H23" i="2"/>
  <c r="H31" i="2" s="1"/>
  <c r="L12" i="4" l="1"/>
  <c r="L20" i="4" s="1"/>
  <c r="E17" i="2"/>
  <c r="F17" i="2"/>
  <c r="K47" i="2"/>
  <c r="D47" i="2"/>
  <c r="P40" i="2" s="1"/>
  <c r="D13" i="3"/>
  <c r="D14" i="3" s="1"/>
  <c r="Q27" i="1"/>
  <c r="Q25" i="1"/>
  <c r="H32" i="2"/>
  <c r="J32" i="2"/>
  <c r="E32" i="2"/>
  <c r="K17" i="2"/>
  <c r="G17" i="2"/>
  <c r="I17" i="2"/>
  <c r="H17" i="2"/>
  <c r="D17" i="2"/>
  <c r="I32" i="2"/>
  <c r="F32" i="2"/>
  <c r="D32" i="2"/>
  <c r="L16" i="2"/>
  <c r="L17" i="2" s="1"/>
  <c r="H27" i="1"/>
  <c r="H25" i="1"/>
  <c r="G32" i="2"/>
  <c r="K31" i="2"/>
  <c r="M23" i="2"/>
  <c r="M31" i="2" s="1"/>
  <c r="L47" i="2"/>
  <c r="G47" i="2"/>
  <c r="H47" i="2"/>
  <c r="E47" i="2"/>
  <c r="I47" i="2"/>
  <c r="F47" i="2"/>
  <c r="K32" i="2" l="1"/>
  <c r="J17" i="2"/>
  <c r="J12" i="4"/>
  <c r="J20" i="4" s="1"/>
  <c r="A9" i="1"/>
  <c r="L32" i="2"/>
  <c r="M32" i="2"/>
  <c r="J47" i="2"/>
  <c r="I254" i="3"/>
  <c r="I81" i="2" s="1"/>
  <c r="G27" i="1" l="1"/>
  <c r="I27" i="1" s="1"/>
  <c r="G25" i="1"/>
  <c r="M8" i="2"/>
  <c r="M16" i="2" l="1"/>
  <c r="G28" i="1" s="1"/>
  <c r="P25" i="1" s="1"/>
  <c r="N8" i="2"/>
  <c r="P17" i="1" s="1"/>
  <c r="J17" i="1"/>
  <c r="J18" i="1"/>
  <c r="J19" i="1"/>
  <c r="J21" i="1"/>
  <c r="C9" i="1"/>
  <c r="J26" i="1"/>
  <c r="J20" i="1"/>
  <c r="J23" i="1"/>
  <c r="B9" i="1"/>
  <c r="J9" i="1" s="1"/>
  <c r="M6" i="1" s="1"/>
  <c r="J22" i="1"/>
  <c r="J24" i="1"/>
  <c r="J25" i="1"/>
  <c r="J27" i="1" l="1"/>
  <c r="M17" i="2"/>
</calcChain>
</file>

<file path=xl/sharedStrings.xml><?xml version="1.0" encoding="utf-8"?>
<sst xmlns="http://schemas.openxmlformats.org/spreadsheetml/2006/main" count="1879" uniqueCount="237">
  <si>
    <t>CONTRIBUTO / CONTRIBUTION</t>
  </si>
  <si>
    <t>PP1</t>
  </si>
  <si>
    <t>IT</t>
  </si>
  <si>
    <t>PP2</t>
  </si>
  <si>
    <t>PP3</t>
  </si>
  <si>
    <t>Dentro l'area</t>
  </si>
  <si>
    <t>PP4</t>
  </si>
  <si>
    <t>area / zone</t>
  </si>
  <si>
    <t>PP5</t>
  </si>
  <si>
    <t>PP6</t>
  </si>
  <si>
    <t>PP7</t>
  </si>
  <si>
    <t>PP8</t>
  </si>
  <si>
    <t xml:space="preserve">Sub-totale dei partner fuori dall’area di Programma  </t>
  </si>
  <si>
    <t>Totale / Total</t>
  </si>
  <si>
    <t>Periodo</t>
  </si>
  <si>
    <t>P1</t>
  </si>
  <si>
    <t>P2</t>
  </si>
  <si>
    <t>Mese</t>
  </si>
  <si>
    <t>Giorno</t>
  </si>
  <si>
    <t>Ora</t>
  </si>
  <si>
    <t>P3</t>
  </si>
  <si>
    <t>P4</t>
  </si>
  <si>
    <t>P5</t>
  </si>
  <si>
    <t>P6</t>
  </si>
  <si>
    <t>Numero Periodo /Numéro Période</t>
  </si>
  <si>
    <t>Durata Periodo /Durée Période</t>
  </si>
  <si>
    <t>P7</t>
  </si>
  <si>
    <t>Descrizione / Description</t>
  </si>
  <si>
    <t>senior</t>
  </si>
  <si>
    <t>junior</t>
  </si>
  <si>
    <t>Unità di misura / Type d'unité</t>
  </si>
  <si>
    <t>Localizzazione / Localisation</t>
  </si>
  <si>
    <t>TOTALE / TOTAL</t>
  </si>
  <si>
    <t>% BUDGET TOTALE / % BUDGET TOTAL</t>
  </si>
  <si>
    <t>A. Presentazione del progetto</t>
  </si>
  <si>
    <t>dirette / directs</t>
  </si>
  <si>
    <t>indirette / indirects</t>
  </si>
  <si>
    <t>FESR / ERDF</t>
  </si>
  <si>
    <t>Tasso di cofinanziamento/ Co-financing rate (%)</t>
  </si>
  <si>
    <t>Contributo pubblico automatico/ Automatic public contribution</t>
  </si>
  <si>
    <t>Altro contributo pubblico/Other public contribution</t>
  </si>
  <si>
    <t>Contributo privato /Private contribution</t>
  </si>
  <si>
    <t>Contributo totale / Total contribution</t>
  </si>
  <si>
    <t>Numero del partner/
Partner number</t>
  </si>
  <si>
    <t>Denominazione del partner/
Project partner title</t>
  </si>
  <si>
    <t>Paese / Country</t>
  </si>
  <si>
    <t>Dentro o fuori area di Programma / Inside or ouside the Programme area</t>
  </si>
  <si>
    <t>Tasso di cofinanziamento FESR / Co-financing ERDF rate (%)</t>
  </si>
  <si>
    <t xml:space="preserve">% del FESR totale / % of the ERDF total </t>
  </si>
  <si>
    <t>Attività fuori area / Activities outside the Area (%)</t>
  </si>
  <si>
    <t>MT</t>
  </si>
  <si>
    <t>fuori area / outside the area</t>
  </si>
  <si>
    <t>area</t>
  </si>
  <si>
    <t>BUDGET TOTALE AMMISSIBILE / TOTAL ELIGIBLE BUDGET</t>
  </si>
  <si>
    <t>Numero dei Work Packages / Work Packages number</t>
  </si>
  <si>
    <t>WP1</t>
  </si>
  <si>
    <t>WP2</t>
  </si>
  <si>
    <t>WP3</t>
  </si>
  <si>
    <t>WP4</t>
  </si>
  <si>
    <t>WP5</t>
  </si>
  <si>
    <t>WP6</t>
  </si>
  <si>
    <t>Sub-totale dei partner dell’area di Programma / Sub-total of the partner of the area</t>
  </si>
  <si>
    <t>Sub-totale dei partner fuori dall’area di Programma / Sub-total of the partner outside the area</t>
  </si>
  <si>
    <t>Sub-totale delle attività fuori dall’area di Programma / Sub-total of the activities outside the area</t>
  </si>
  <si>
    <t>Durata Progetto /project duration</t>
  </si>
  <si>
    <t>Numero Periodi /N. of the periods</t>
  </si>
  <si>
    <t>Mesi /Months 0-6</t>
  </si>
  <si>
    <t>Tabella 1 generata automaticamente da B e D / Table 1 generated automatically from B and D</t>
  </si>
  <si>
    <t>Tabella 2 generata in parte automaticamente da B e D /Table 2 generated partially automatically from B and D</t>
  </si>
  <si>
    <t>Numero Partner /Partner number</t>
  </si>
  <si>
    <t>Costi del personale / Staff costs</t>
  </si>
  <si>
    <t>Spese d’ufficio e amministrative / Office and administrative expenditure</t>
  </si>
  <si>
    <t>Spese di viaggio e soggiorno / Travel and accommodation costs</t>
  </si>
  <si>
    <t>Costi per consulenze e servizi / External expertise and services costs</t>
  </si>
  <si>
    <t>BUDGET TOTALE /  TOTAL BUDGET</t>
  </si>
  <si>
    <t xml:space="preserve">BUDGET TOTALE AMMISSIBILE / TOTAL ELIGIBLE BUDGET </t>
  </si>
  <si>
    <t>Attività fuori area / Activities outside the area (€)</t>
  </si>
  <si>
    <t xml:space="preserve">E. Budget del progetto - Panoramica del budget di progetto / budget of the project - overview per partner/ per budget line </t>
  </si>
  <si>
    <t>E.1 Budget del progetto - ripartizione per Partner e Categoria di spesa / Project budget - overview per partner and per budget line</t>
  </si>
  <si>
    <t>E.2 Budget del progetto - ripartizione per Partner e Periodo / Project budget - overview per partner and per period</t>
  </si>
  <si>
    <t>E.3 Budget del progetto - ripartizione per Partner e Work Packages / Project budget - overview per partner and per WP</t>
  </si>
  <si>
    <t>BUDGET TOTALE AMMISSIBILE /  TOTAL ELIGIBLE BUDGET</t>
  </si>
  <si>
    <t>% BUDGET TOTALE / %  TOTAL BUDGET</t>
  </si>
  <si>
    <t>ANALISI DAL PUNTO DI VISTA DELLA COMPONENTE / ANALYSIS FROM THE WORK PACKAGE POINT OF VIEW</t>
  </si>
  <si>
    <t xml:space="preserve">BUDGET TOTALE AMMISSIBILE /  TOTAL ELIGIBLE BUDGET </t>
  </si>
  <si>
    <t>Fuori area / Outside the area</t>
  </si>
  <si>
    <t>E.6 Budget del progetto - ripartizione per WP e Periodo / Project budget - overview per WP and per periods</t>
  </si>
  <si>
    <t>Denominazione del partner / Project partner title</t>
  </si>
  <si>
    <t xml:space="preserve">Numero Partner / Partner Number </t>
  </si>
  <si>
    <t>B. Partenariato del progetto / Project partership - Dettaglio del Capofila / detail of the Lead partner (LP)</t>
  </si>
  <si>
    <t>Tasso di cofinanziamento / Co-financing ERDF rate (%)</t>
  </si>
  <si>
    <t>B.3 Origine del contributo del Partner / Origin of partner contribution</t>
  </si>
  <si>
    <t>Domanda / Question</t>
  </si>
  <si>
    <t>Il contributo del Partner è coperto con fondi propri? / Is the Partner contribution covered with its own funds?</t>
  </si>
  <si>
    <t>SI / YES</t>
  </si>
  <si>
    <t>PARZIALMENTE / PARTIALLY</t>
  </si>
  <si>
    <t xml:space="preserve">Fonte esterna 2 /  external Source 2 </t>
  </si>
  <si>
    <t>pubblico / public</t>
  </si>
  <si>
    <t>privato / private</t>
  </si>
  <si>
    <t>Statuto legale / Legal status</t>
  </si>
  <si>
    <t xml:space="preserve">% del contributo
totale del partner / % of the total partner contribution </t>
  </si>
  <si>
    <t>Sub-totale del contributo pubblico / Sub-total of the public contribution</t>
  </si>
  <si>
    <t>Sub-totale del contributo privato / Sub-total of the private contribution</t>
  </si>
  <si>
    <t>NO</t>
  </si>
  <si>
    <t>D.1 Budget del Partner - Categorie di spesa / Partner budget - breakdown per budget line</t>
  </si>
  <si>
    <t>D.1.1 Costi del personale / Staff Costs</t>
  </si>
  <si>
    <t xml:space="preserve">Il partner prevede l’impiego del personale a costi reali durante l’attuazione del progetto? / Is there the use of partner staff costs as real costs from the parter? </t>
  </si>
  <si>
    <t>D.1.1.a Costi del personale - costi reali /  staff costs - real costs</t>
  </si>
  <si>
    <t>Funzione del
personale / Staff function</t>
  </si>
  <si>
    <t>Tipo di
personale / Type of staff</t>
  </si>
  <si>
    <t>Commenti / Comments</t>
  </si>
  <si>
    <t>Unità di misura / Unit type</t>
  </si>
  <si>
    <t>Work Packages</t>
  </si>
  <si>
    <t xml:space="preserve">Periodo / Periods </t>
  </si>
  <si>
    <t>Dettagli per WP - Periodo / detail per WP and periods</t>
  </si>
  <si>
    <t>Budget totale / Total budget</t>
  </si>
  <si>
    <t>altro / other</t>
  </si>
  <si>
    <t>Project manager</t>
  </si>
  <si>
    <t>Finance manager</t>
  </si>
  <si>
    <t>Communication manager</t>
  </si>
  <si>
    <t>Administration manager</t>
  </si>
  <si>
    <t>tempo pieno / Full time</t>
  </si>
  <si>
    <t>t parziale quota flessibile / t partial rate flexible</t>
  </si>
  <si>
    <t xml:space="preserve">Prodotto / Deliverable  </t>
  </si>
  <si>
    <t>Numero di unità / N. of units</t>
  </si>
  <si>
    <t xml:space="preserve">Budget unitario / Budget per units  </t>
  </si>
  <si>
    <t>D.1.1.b Costi del personale - tasso forfetario / Staff costs - flat rate</t>
  </si>
  <si>
    <t>D.1.2 Spese d’ufficio e amministrative / Office and administrative expenditure</t>
  </si>
  <si>
    <t xml:space="preserve">Dettagli per WP and Periodo / Detail per WP and periods </t>
  </si>
  <si>
    <t>Periodo / Periods</t>
  </si>
  <si>
    <t>D.1.4 Costi per consulenze e servizi / External expertise and services costs</t>
  </si>
  <si>
    <t>Tipo di procedura pubblica / Type of public procurement</t>
  </si>
  <si>
    <t>D.1.3 Spese di viaggio e soggiorno / Travel and accommodation costs</t>
  </si>
  <si>
    <t xml:space="preserve">BUDGET TOTALE / TOTAL BUDGET </t>
  </si>
  <si>
    <t>D.3 Budget del Partner - riepilogo per WP e Categoria di spesa / Project budget - overview per WP and per budget line</t>
  </si>
  <si>
    <t>D.4 Budget del Partner - riepilogo per WP e Periodo / Project budget - overview per WP and per period</t>
  </si>
  <si>
    <t xml:space="preserve">BUDGET TOTALE / TOTAL BUDGET  </t>
  </si>
  <si>
    <t xml:space="preserve">Cofinanziamento aggiuntivo / Additional Co-financing </t>
  </si>
  <si>
    <t>Cofinanziamento aggiuntivo - Additional co-financing</t>
  </si>
  <si>
    <t>SI/YES</t>
  </si>
  <si>
    <t>CT</t>
  </si>
  <si>
    <t>AG</t>
  </si>
  <si>
    <t>CL</t>
  </si>
  <si>
    <t>EN</t>
  </si>
  <si>
    <t>ME</t>
  </si>
  <si>
    <t>PA</t>
  </si>
  <si>
    <t>SR</t>
  </si>
  <si>
    <t>RG</t>
  </si>
  <si>
    <t>TP</t>
  </si>
  <si>
    <t>MALTA</t>
  </si>
  <si>
    <t>Gozo &amp; Comino</t>
  </si>
  <si>
    <t>AG - Isole</t>
  </si>
  <si>
    <t>ME - Isole</t>
  </si>
  <si>
    <t>TP - Isole</t>
  </si>
  <si>
    <t>PA - Isole</t>
  </si>
  <si>
    <t xml:space="preserve">Cofinanziamento aggiuntivo - Additional co-financing </t>
  </si>
  <si>
    <t>Se la scelta è NO, la seguente tabella si compila automaticamente (tasso forfettario, 20% degli altri costi diretti), ad eccezione delle informazioni relative alle attività eventualmente localizzate fuori area, che devono essere fornite dal partner / if the choise is NO, the hereunder table is automatically fulfilled (flat rate 20% of the direct costs), except the information related to the activities carried out outside the Programme area that should be provided by the partner</t>
  </si>
  <si>
    <t xml:space="preserve">Contributo Nazionale / National Contribution </t>
  </si>
  <si>
    <t>E.5 Budget del progetto - ripartizione per WP e Categoria di spesa /  Project budget - overview per WP and per budget line</t>
  </si>
  <si>
    <t xml:space="preserve">GIALLO: da compilare / Yellow  To be fulfilled </t>
  </si>
  <si>
    <t xml:space="preserve">ARANCIONE e BLUE: precompilato / ORANGE and BLUE : automatically fulfilled. </t>
  </si>
  <si>
    <t>LEGENDA PER COLORI DELLE CELLE / LEGENDA - CELLS COLOURS:</t>
  </si>
  <si>
    <t>ROSSO: errore, da correggere secondo le indicazioni all'interno della cella / RED: Error, to be corrected in line with the reccomendations highlited into the cells</t>
  </si>
  <si>
    <t xml:space="preserve">Titolo progetto / project title </t>
  </si>
  <si>
    <t>Titolo progetto / Project title</t>
  </si>
  <si>
    <t xml:space="preserve">Acronimo / Acronym </t>
  </si>
  <si>
    <t>Denominazione del partner - fonte
del contributo / Project partner title  - source of the contribution</t>
  </si>
  <si>
    <t>TOTAL</t>
  </si>
  <si>
    <t>COFINANZAMENTO DEL PROGRAMMA / PROGRAMME CO_FINANCING</t>
  </si>
  <si>
    <t xml:space="preserve">Abbreviazione Partner / Partner Acronym  </t>
  </si>
  <si>
    <t xml:space="preserve">Abbreviazione Partner / Partner Acronym </t>
  </si>
  <si>
    <t>Contributo pubblico / Public Contribution</t>
  </si>
  <si>
    <t>Mesi /Months 7-12</t>
  </si>
  <si>
    <t>Mesi /Months 13-18</t>
  </si>
  <si>
    <t>Mesi /Months 19-24</t>
  </si>
  <si>
    <t>Mesi /Months 25-30</t>
  </si>
  <si>
    <t>Mesi /Months 31-36</t>
  </si>
  <si>
    <t>Mesi /Months 37-42</t>
  </si>
  <si>
    <t>Tabella 3 generata automaticamente da B e D / Table 3 automatically generated  from B and D</t>
  </si>
  <si>
    <t>Tabella 4 generata automaticamente da B e D / Table 3 automatically generated  from B and D</t>
  </si>
  <si>
    <t>Tabella 5 generata automaticamente da B e D / Table 3 automatically generated  from B and D</t>
  </si>
  <si>
    <t>Risposta / Answer</t>
  </si>
  <si>
    <t>A.1 Sintesi del budget del progetto - Project budget summary</t>
  </si>
  <si>
    <t>A.2 Fonti di cofinanziamento del progetto – ripartizione tra i Partner / source of co-financing of the project – budget per partner</t>
  </si>
  <si>
    <t>A.0 Elenco dei Work Packages / List of the  Work Packages</t>
  </si>
  <si>
    <t>A.0 bis Elenco dei Periodi / List of the periods</t>
  </si>
  <si>
    <t>Costi del personale - costi reali /  staff costs - real costs</t>
  </si>
  <si>
    <t xml:space="preserve">Tabella calcolata automaticamente sulla base delle categorie di spesa da 3 a 6 e i WP relativi alla categoria di spesa 2 / Table automatically fulfilled on the basis of the budget lines from 3 to 6 and the WPs reffered to the budget line 2 </t>
  </si>
  <si>
    <t>Cancellare i partner non previsti dal piano di lavoro coerentemente con l'AF descrittivo / Delete the partners that aren't referred to in the AF</t>
  </si>
  <si>
    <t>cancellare i Work Packages non previsti dal piano di lavoro coerentemente con l'AF descrittivo / Delete the extra Work Packages that aren't foreseen in the AF</t>
  </si>
  <si>
    <t>digitare la durata in mesi per visualizzare il numero di periodi di attività (escluso il periodo di preparazione P0) coerenti con la durata del progetto, considerato un semestre aggiuntivo per la chiusura finanziaria, oltre il termine delle attività; Cancellare i periodi non previsti coerentemente con il piano di lavoro / Enter the duration of the project in months. The number of periods will be automatically calculated. The preperation period if foressen in the AF should be deducted.</t>
  </si>
  <si>
    <t xml:space="preserve">Il partner prevede l’impiego del personale a costi reali durante l’attuazione del progetto? / Are staff costs being reported as real costs? </t>
  </si>
  <si>
    <r>
      <t xml:space="preserve">Per </t>
    </r>
    <r>
      <rPr>
        <i/>
        <u/>
        <sz val="10"/>
        <color indexed="12"/>
        <rFont val="Open Sans"/>
        <family val="2"/>
      </rPr>
      <t xml:space="preserve">inserire ulteriori righe </t>
    </r>
    <r>
      <rPr>
        <i/>
        <sz val="10"/>
        <color indexed="12"/>
        <rFont val="Open Sans"/>
        <family val="2"/>
      </rPr>
      <t xml:space="preserve">attenersi alla seguente procedura: posizionarsi con il cursore sulla colonna di intestazione delle righe in corrispondenza della seconda riga gialla e cliccare sul tasto Dx del mouse, selezionare "inserisci" dal menù a tendina. Ripetere l'operazione  per le righe necessarie. 
Per </t>
    </r>
    <r>
      <rPr>
        <i/>
        <u/>
        <sz val="10"/>
        <color indexed="12"/>
        <rFont val="Open Sans"/>
        <family val="2"/>
      </rPr>
      <t xml:space="preserve">copiare la "formattazione" </t>
    </r>
    <r>
      <rPr>
        <i/>
        <sz val="10"/>
        <color indexed="12"/>
        <rFont val="Open Sans"/>
        <family val="2"/>
      </rPr>
      <t xml:space="preserve">nelle nuove righe attenersi alla seguente procedura: selezionare tutte le celle gialle della prima riga e cliccare sul tasto "copia formato". Quando il puntatore assume l'aspetto di un pennello, trascinarlo sulle celle gialle delle nuove righe. 
Per concludere occorre </t>
    </r>
    <r>
      <rPr>
        <i/>
        <u/>
        <sz val="10"/>
        <color indexed="12"/>
        <rFont val="Open Sans"/>
        <family val="2"/>
      </rPr>
      <t xml:space="preserve">copiare la formula </t>
    </r>
    <r>
      <rPr>
        <i/>
        <sz val="10"/>
        <color indexed="12"/>
        <rFont val="Open Sans"/>
        <family val="2"/>
      </rPr>
      <t xml:space="preserve">contenuta nella cella “Budget totale / Total budget” all’interno delle nuove celle della medesima colonna.
To </t>
    </r>
    <r>
      <rPr>
        <i/>
        <u/>
        <sz val="10"/>
        <color indexed="12"/>
        <rFont val="Open Sans"/>
        <family val="2"/>
      </rPr>
      <t>add new rows</t>
    </r>
    <r>
      <rPr>
        <i/>
        <sz val="10"/>
        <color indexed="12"/>
        <rFont val="Open Sans"/>
        <family val="2"/>
      </rPr>
      <t xml:space="preserve"> please follow this procedure: in the headings column, click with the right mouse button at the second yellow row  and select “insert” from the dropdown menu. Repeat the procedure for the needed rows. 
To </t>
    </r>
    <r>
      <rPr>
        <i/>
        <u/>
        <sz val="10"/>
        <color indexed="12"/>
        <rFont val="Open Sans"/>
        <family val="2"/>
      </rPr>
      <t xml:space="preserve">copy the format </t>
    </r>
    <r>
      <rPr>
        <i/>
        <sz val="10"/>
        <color indexed="12"/>
        <rFont val="Open Sans"/>
        <family val="2"/>
      </rPr>
      <t xml:space="preserve"> in the new rows  please follow this procedure: select all the yellow cells of the first row, then click the “Format Painter” button. After the pointer changes to a paintbrush, drag the mouse pointer across the new yellow.  
To conclude the procedure, please </t>
    </r>
    <r>
      <rPr>
        <i/>
        <u/>
        <sz val="10"/>
        <color indexed="12"/>
        <rFont val="Open Sans"/>
        <family val="2"/>
      </rPr>
      <t xml:space="preserve">paste the formula </t>
    </r>
    <r>
      <rPr>
        <i/>
        <sz val="10"/>
        <color indexed="12"/>
        <rFont val="Open Sans"/>
        <family val="2"/>
      </rPr>
      <t xml:space="preserve">in the new blue cells below under the heading “Budget totale / Total budget”. To do this copy the formula from the row above. Please use the "paste formula" function   </t>
    </r>
  </si>
  <si>
    <t xml:space="preserve">Compilare la tabella qui di seguito / Please fulfill the hereunder reported table: </t>
  </si>
  <si>
    <r>
      <t xml:space="preserve">Contributo pubblico automatico 
Automatic public contribution
</t>
    </r>
    <r>
      <rPr>
        <sz val="9"/>
        <rFont val="Open Sans"/>
        <family val="2"/>
      </rPr>
      <t>(Delibera CIPE for IT beneficiaries or National Contribution for MT beneficiaries)</t>
    </r>
  </si>
  <si>
    <t xml:space="preserve">Fonte esterna n /  external Source n </t>
  </si>
  <si>
    <t>BUDGET TOTALE /  TOTAL BUDGET
(A)</t>
  </si>
  <si>
    <t>Cofinanziamento aggiuntivo - Additional co-financing 
(B)</t>
  </si>
  <si>
    <t>BUDGET TOTALE AMMISSIBILE /  TOTAL ELIGIBLE BUDGET 
(D)=A-B-C</t>
  </si>
  <si>
    <t>Importo / Amount</t>
  </si>
  <si>
    <r>
      <t xml:space="preserve">BUDGET TOTALE /  TOTAL BUDGET
</t>
    </r>
    <r>
      <rPr>
        <sz val="8"/>
        <rFont val="Open Sans"/>
        <family val="2"/>
      </rPr>
      <t>(A)</t>
    </r>
  </si>
  <si>
    <r>
      <t xml:space="preserve">Cofinanziamento aggiuntivo - Additional co-financing 
</t>
    </r>
    <r>
      <rPr>
        <sz val="8"/>
        <rFont val="Open Sans"/>
        <family val="2"/>
      </rPr>
      <t>(C)</t>
    </r>
  </si>
  <si>
    <r>
      <t xml:space="preserve">di cui FESR / 
of which ERDF
</t>
    </r>
    <r>
      <rPr>
        <sz val="8"/>
        <rFont val="Open Sans"/>
        <family val="2"/>
      </rPr>
      <t>(B)</t>
    </r>
  </si>
  <si>
    <t>di cui FESR / 
of which ERDF
(B)</t>
  </si>
  <si>
    <t>Contributo pubblico automatico/ Automatic public contribution
(C)</t>
  </si>
  <si>
    <t>Altro contributo pubblico/Other public contribution
(D)</t>
  </si>
  <si>
    <t>Contributo pubblico totale /Total public contribution
(E)=C+D</t>
  </si>
  <si>
    <t>Contributo privato /Private contribution
(F)</t>
  </si>
  <si>
    <t>Contributo totale / Total contribution
(G)=E+F</t>
  </si>
  <si>
    <t>Cofinanziamento aggiuntivo - Additional co-financing 
(H)</t>
  </si>
  <si>
    <r>
      <t xml:space="preserve">BUDGET TOTALE AMMISSIBILE/TOTAL ELIGIBLE BUDGET
</t>
    </r>
    <r>
      <rPr>
        <sz val="11"/>
        <rFont val="Open Sans"/>
        <family val="2"/>
      </rPr>
      <t>(J)=A - H - I</t>
    </r>
    <r>
      <rPr>
        <b/>
        <sz val="11"/>
        <rFont val="Open Sans"/>
        <family val="2"/>
      </rPr>
      <t xml:space="preserve">
</t>
    </r>
    <r>
      <rPr>
        <sz val="11"/>
        <rFont val="Open Sans"/>
        <family val="2"/>
      </rPr>
      <t/>
    </r>
  </si>
  <si>
    <t xml:space="preserve">Tabella calcolata automaticamente sulla base dei costi del personale, imputati a costi su base forfettaria / Table automatically fulfilled on the basis of the staff costs calculated as flat rate basis </t>
  </si>
  <si>
    <t>Controllo sul WP 1/check on WP 1</t>
  </si>
  <si>
    <t xml:space="preserve"> </t>
  </si>
  <si>
    <t>NUTS</t>
  </si>
  <si>
    <t>Region NUTS 2 or NUTS 3 (please indicate)</t>
  </si>
  <si>
    <t xml:space="preserve">B.2 Finanziamento del Partner  / PP finanicing </t>
  </si>
  <si>
    <t xml:space="preserve">B. Partenariato del progetto / Project partership </t>
  </si>
  <si>
    <t>Allegato 2b
Annex 2b</t>
  </si>
  <si>
    <t xml:space="preserve">D.1.5 Spese per le apparecchiature / Equipment costs </t>
  </si>
  <si>
    <t>Spese per le apparecchiature / Equipment costs</t>
  </si>
  <si>
    <t>D.1.6 Infrastrutture e lavori / Costs for infrastructure and works</t>
  </si>
  <si>
    <t xml:space="preserve">B.1 Finanziamento del Capofila / LP finanicing </t>
  </si>
  <si>
    <t>B.2 Origine del contributo del Partner / Origin of partner contribution</t>
  </si>
  <si>
    <t xml:space="preserve">Spese per le apparecchiature / Equipment costs </t>
  </si>
  <si>
    <t xml:space="preserve"> Infrastrutture e lavori / Costs for infrastructure and works</t>
  </si>
  <si>
    <t>Infrastrutture e lavori / Costs for infrastructure and works</t>
  </si>
  <si>
    <t>Spese per infrastrutture e lavori / Costs for infrastructure and works</t>
  </si>
  <si>
    <t>Se SI, compilare la tabella qui di seguito / If YES, please complete the table hereunder</t>
  </si>
  <si>
    <t>Il contributo del Partner è coperto con fondi propri? / Is the Partner contribution covered by its own funds?</t>
  </si>
  <si>
    <t>Compilare la tabella qui di seguito / Please complete the table hereunder</t>
  </si>
  <si>
    <t>Abbreviazione Partner / Partner acronym</t>
  </si>
  <si>
    <r>
      <t xml:space="preserve">BUDGET TOTALE AMMISSIBILE / TOTAL ELIGIBLE BUDGET 
</t>
    </r>
    <r>
      <rPr>
        <sz val="8"/>
        <rFont val="Open Sans"/>
        <family val="2"/>
      </rPr>
      <t>(D)=A-C</t>
    </r>
  </si>
  <si>
    <t>BUDGET TOTALE AMMISSIBILE / TOTAL ELIGIBLE BUDGET 
(C)=A-B</t>
  </si>
  <si>
    <t>Controllo sulla voce di spesa "Spese di viaggio e soggiorno" /check on "Travel and accommodation costs" budget line</t>
  </si>
  <si>
    <t xml:space="preserve">PLEASE SELECT </t>
  </si>
  <si>
    <t>Application Form - sezione exel -  call n. 01/2023  -  vs. 1.4
Application Form - excel section - call n.01/2023  -   vs. 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</si>
</sst>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quot;€ &quot;#,##0.00"/>
    <numFmt numFmtId="165" formatCode="[$€-410]\ #,##0.00;[Red]\-[$€-410]\ #,##0.00"/>
    <numFmt numFmtId="166" formatCode="&quot;€ &quot;#,##0"/>
    <numFmt numFmtId="167" formatCode="&quot;€&quot;\ #,##0.00"/>
    <numFmt numFmtId="168" formatCode="#,##0.00\ &quot;€&quot;"/>
  </numFmts>
  <fonts count="81">
    <font>
      <sz val="10"/>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Open Sans"/>
      <family val="2"/>
    </font>
    <font>
      <i/>
      <sz val="11"/>
      <color indexed="12"/>
      <name val="Open Sans"/>
      <family val="2"/>
    </font>
    <font>
      <b/>
      <sz val="11"/>
      <name val="Open Sans"/>
      <family val="2"/>
    </font>
    <font>
      <b/>
      <i/>
      <sz val="11"/>
      <name val="Open Sans"/>
      <family val="2"/>
    </font>
    <font>
      <sz val="11"/>
      <color indexed="9"/>
      <name val="Open Sans"/>
      <family val="2"/>
    </font>
    <font>
      <b/>
      <sz val="11"/>
      <color indexed="17"/>
      <name val="Arial"/>
      <family val="2"/>
    </font>
    <font>
      <i/>
      <sz val="8"/>
      <color indexed="12"/>
      <name val="Arial"/>
      <family val="2"/>
    </font>
    <font>
      <b/>
      <sz val="10"/>
      <name val="Arial"/>
      <family val="2"/>
    </font>
    <font>
      <i/>
      <sz val="11"/>
      <name val="Open Sans"/>
      <family val="2"/>
    </font>
    <font>
      <sz val="11"/>
      <color indexed="12"/>
      <name val="Open Sans"/>
      <family val="2"/>
    </font>
    <font>
      <b/>
      <sz val="11"/>
      <color indexed="17"/>
      <name val="Open Sans"/>
      <family val="2"/>
    </font>
    <font>
      <b/>
      <sz val="11"/>
      <color indexed="9"/>
      <name val="Open Sans"/>
      <family val="2"/>
    </font>
    <font>
      <b/>
      <i/>
      <sz val="11"/>
      <color indexed="10"/>
      <name val="Open Sans"/>
      <family val="2"/>
    </font>
    <font>
      <sz val="11"/>
      <color indexed="21"/>
      <name val="Open Sans"/>
      <family val="2"/>
    </font>
    <font>
      <b/>
      <sz val="11"/>
      <color indexed="23"/>
      <name val="Open Sans"/>
      <family val="2"/>
    </font>
    <font>
      <i/>
      <sz val="11"/>
      <color indexed="9"/>
      <name val="Open Sans"/>
      <family val="2"/>
    </font>
    <font>
      <i/>
      <sz val="11"/>
      <color indexed="23"/>
      <name val="Open Sans"/>
      <family val="2"/>
    </font>
    <font>
      <b/>
      <i/>
      <sz val="11"/>
      <color indexed="17"/>
      <name val="Open Sans"/>
      <family val="2"/>
    </font>
    <font>
      <sz val="8"/>
      <name val="Arial"/>
      <family val="2"/>
    </font>
    <font>
      <b/>
      <sz val="10"/>
      <name val="Open Sans"/>
      <family val="2"/>
    </font>
    <font>
      <sz val="10"/>
      <name val="Open Sans"/>
      <family val="2"/>
    </font>
    <font>
      <i/>
      <sz val="10"/>
      <name val="Open Sans"/>
      <family val="2"/>
    </font>
    <font>
      <b/>
      <u/>
      <sz val="12"/>
      <color indexed="17"/>
      <name val="Open Sans"/>
      <family val="2"/>
    </font>
    <font>
      <sz val="10"/>
      <name val="Arial"/>
      <family val="2"/>
    </font>
    <font>
      <b/>
      <sz val="12"/>
      <color theme="3"/>
      <name val="Open Sans"/>
      <family val="2"/>
    </font>
    <font>
      <b/>
      <sz val="10"/>
      <color theme="0"/>
      <name val="Arial"/>
      <family val="2"/>
    </font>
    <font>
      <sz val="11"/>
      <color rgb="FFFF0000"/>
      <name val="Open Sans"/>
      <family val="2"/>
    </font>
    <font>
      <sz val="11"/>
      <color theme="0"/>
      <name val="Open Sans"/>
      <family val="2"/>
    </font>
    <font>
      <i/>
      <sz val="11"/>
      <color theme="0"/>
      <name val="Open Sans"/>
      <family val="2"/>
    </font>
    <font>
      <b/>
      <sz val="11"/>
      <color theme="0"/>
      <name val="Open Sans"/>
      <family val="2"/>
    </font>
    <font>
      <sz val="11"/>
      <color theme="1"/>
      <name val="Open Sans"/>
      <family val="2"/>
    </font>
    <font>
      <b/>
      <sz val="11"/>
      <color theme="1"/>
      <name val="Open Sans"/>
      <family val="2"/>
    </font>
    <font>
      <sz val="10"/>
      <color indexed="54"/>
      <name val="Open Sans"/>
      <family val="2"/>
    </font>
    <font>
      <sz val="11"/>
      <name val="Open Sans"/>
    </font>
    <font>
      <b/>
      <sz val="11"/>
      <color theme="3"/>
      <name val="Open Sans"/>
      <family val="2"/>
    </font>
    <font>
      <b/>
      <sz val="11"/>
      <color rgb="FFFF0000"/>
      <name val="Open Sans"/>
      <family val="2"/>
    </font>
    <font>
      <i/>
      <sz val="11"/>
      <color rgb="FFFF0000"/>
      <name val="Open Sans"/>
      <family val="2"/>
    </font>
    <font>
      <b/>
      <sz val="10"/>
      <color theme="3" tint="0.39997558519241921"/>
      <name val="Open Sans"/>
      <family val="2"/>
    </font>
    <font>
      <b/>
      <sz val="10"/>
      <color theme="3" tint="-0.249977111117893"/>
      <name val="Open Sans"/>
      <family val="2"/>
    </font>
    <font>
      <b/>
      <sz val="10"/>
      <color theme="3"/>
      <name val="Open Sans"/>
      <family val="2"/>
    </font>
    <font>
      <b/>
      <sz val="9"/>
      <color theme="3"/>
      <name val="Open Sans"/>
      <family val="2"/>
    </font>
    <font>
      <b/>
      <sz val="11"/>
      <color theme="4" tint="-0.249977111117893"/>
      <name val="Open Sans"/>
      <family val="2"/>
    </font>
    <font>
      <sz val="11"/>
      <color theme="3" tint="-0.249977111117893"/>
      <name val="Open Sans"/>
      <family val="2"/>
    </font>
    <font>
      <b/>
      <sz val="9"/>
      <name val="Open Sans"/>
      <family val="2"/>
    </font>
    <font>
      <b/>
      <sz val="8"/>
      <name val="Open Sans"/>
      <family val="2"/>
    </font>
    <font>
      <b/>
      <sz val="10"/>
      <color rgb="FFFF0000"/>
      <name val="Arial"/>
      <family val="2"/>
    </font>
    <font>
      <sz val="10"/>
      <color theme="0"/>
      <name val="Arial"/>
      <family val="2"/>
    </font>
    <font>
      <i/>
      <sz val="10"/>
      <color indexed="12"/>
      <name val="Open Sans"/>
      <family val="2"/>
    </font>
    <font>
      <i/>
      <u/>
      <sz val="10"/>
      <color indexed="12"/>
      <name val="Open Sans"/>
      <family val="2"/>
    </font>
    <font>
      <b/>
      <sz val="10"/>
      <color rgb="FFFF0000"/>
      <name val="Open Sans"/>
      <family val="2"/>
    </font>
    <font>
      <sz val="9"/>
      <color theme="3" tint="-0.249977111117893"/>
      <name val="Open Sans"/>
      <family val="2"/>
    </font>
    <font>
      <i/>
      <sz val="11"/>
      <color theme="3" tint="-0.249977111117893"/>
      <name val="Open Sans"/>
      <family val="2"/>
    </font>
    <font>
      <sz val="9"/>
      <name val="Open Sans"/>
      <family val="2"/>
    </font>
    <font>
      <b/>
      <sz val="11"/>
      <name val="Arial"/>
      <family val="2"/>
    </font>
    <font>
      <sz val="8"/>
      <name val="Open Sans"/>
      <family val="2"/>
    </font>
    <font>
      <b/>
      <sz val="8"/>
      <color rgb="FFFF0000"/>
      <name val="Open Sans"/>
      <family val="2"/>
    </font>
    <font>
      <b/>
      <strike/>
      <sz val="11"/>
      <name val="Open Sans"/>
      <family val="2"/>
    </font>
    <font>
      <b/>
      <sz val="8"/>
      <color theme="3"/>
      <name val="Open Sans"/>
      <family val="2"/>
    </font>
    <font>
      <sz val="10"/>
      <color theme="0"/>
      <name val="Open Sans"/>
      <family val="2"/>
    </font>
    <font>
      <b/>
      <sz val="10"/>
      <color rgb="FFFF0000"/>
      <name val="Open Sans"/>
    </font>
    <font>
      <b/>
      <sz val="9"/>
      <color rgb="FFFF0000"/>
      <name val="Open Sans"/>
      <family val="2"/>
    </font>
    <font>
      <b/>
      <sz val="7"/>
      <color rgb="FFFF0000"/>
      <name val="Open Sans"/>
      <family val="2"/>
    </font>
    <font>
      <sz val="10"/>
      <color rgb="FFFF0000"/>
      <name val="Arial"/>
      <family val="2"/>
    </font>
  </fonts>
  <fills count="54">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42"/>
        <bgColor indexed="27"/>
      </patternFill>
    </fill>
    <fill>
      <patternFill patternType="solid">
        <fgColor indexed="9"/>
        <bgColor indexed="64"/>
      </patternFill>
    </fill>
    <fill>
      <patternFill patternType="solid">
        <fgColor indexed="9"/>
        <bgColor indexed="34"/>
      </patternFill>
    </fill>
    <fill>
      <patternFill patternType="solid">
        <fgColor indexed="9"/>
        <bgColor indexed="22"/>
      </patternFill>
    </fill>
    <fill>
      <patternFill patternType="solid">
        <fgColor indexed="43"/>
        <bgColor indexed="23"/>
      </patternFill>
    </fill>
    <fill>
      <patternFill patternType="solid">
        <fgColor indexed="43"/>
        <bgColor indexed="64"/>
      </patternFill>
    </fill>
    <fill>
      <patternFill patternType="solid">
        <fgColor indexed="10"/>
        <bgColor indexed="64"/>
      </patternFill>
    </fill>
    <fill>
      <patternFill patternType="solid">
        <fgColor theme="4" tint="0.79998168889431442"/>
        <bgColor indexed="64"/>
      </patternFill>
    </fill>
    <fill>
      <patternFill patternType="solid">
        <fgColor theme="4" tint="0.79998168889431442"/>
        <bgColor indexed="23"/>
      </patternFill>
    </fill>
    <fill>
      <patternFill patternType="solid">
        <fgColor theme="4" tint="0.79998168889431442"/>
        <bgColor indexed="31"/>
      </patternFill>
    </fill>
    <fill>
      <patternFill patternType="solid">
        <fgColor theme="3" tint="0.79998168889431442"/>
        <bgColor indexed="23"/>
      </patternFill>
    </fill>
    <fill>
      <patternFill patternType="solid">
        <fgColor theme="3" tint="0.79998168889431442"/>
        <bgColor indexed="64"/>
      </patternFill>
    </fill>
    <fill>
      <patternFill patternType="solid">
        <fgColor theme="3" tint="0.79998168889431442"/>
        <bgColor indexed="31"/>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79998168889431442"/>
        <bgColor indexed="31"/>
      </patternFill>
    </fill>
    <fill>
      <patternFill patternType="solid">
        <fgColor theme="6" tint="0.79998168889431442"/>
        <bgColor indexed="51"/>
      </patternFill>
    </fill>
    <fill>
      <patternFill patternType="solid">
        <fgColor theme="4" tint="0.79998168889431442"/>
        <bgColor indexed="51"/>
      </patternFill>
    </fill>
    <fill>
      <patternFill patternType="solid">
        <fgColor theme="4" tint="0.79998168889431442"/>
        <bgColor indexed="34"/>
      </patternFill>
    </fill>
    <fill>
      <patternFill patternType="solid">
        <fgColor theme="6" tint="0.79998168889431442"/>
        <bgColor indexed="22"/>
      </patternFill>
    </fill>
    <fill>
      <patternFill patternType="solid">
        <fgColor theme="0"/>
        <bgColor indexed="34"/>
      </patternFill>
    </fill>
    <fill>
      <patternFill patternType="solid">
        <fgColor rgb="FFFFFFCC"/>
        <bgColor indexed="64"/>
      </patternFill>
    </fill>
    <fill>
      <patternFill patternType="solid">
        <fgColor theme="0"/>
        <bgColor indexed="31"/>
      </patternFill>
    </fill>
    <fill>
      <patternFill patternType="solid">
        <fgColor theme="0"/>
        <bgColor indexed="64"/>
      </patternFill>
    </fill>
    <fill>
      <patternFill patternType="solid">
        <fgColor theme="0"/>
        <bgColor indexed="23"/>
      </patternFill>
    </fill>
    <fill>
      <patternFill patternType="solid">
        <fgColor theme="0"/>
        <bgColor indexed="26"/>
      </patternFill>
    </fill>
    <fill>
      <patternFill patternType="solid">
        <fgColor theme="3" tint="0.79998168889431442"/>
        <bgColor indexed="34"/>
      </patternFill>
    </fill>
    <fill>
      <patternFill patternType="solid">
        <fgColor theme="0" tint="-0.249977111117893"/>
        <bgColor indexed="64"/>
      </patternFill>
    </fill>
    <fill>
      <patternFill patternType="solid">
        <fgColor rgb="FFFFCC99"/>
        <bgColor indexed="31"/>
      </patternFill>
    </fill>
    <fill>
      <patternFill patternType="solid">
        <fgColor rgb="FFFFCC99"/>
        <bgColor indexed="26"/>
      </patternFill>
    </fill>
    <fill>
      <patternFill patternType="solid">
        <fgColor rgb="FFFFCC99"/>
        <bgColor indexed="22"/>
      </patternFill>
    </fill>
    <fill>
      <patternFill patternType="solid">
        <fgColor rgb="FFFFCC99"/>
        <bgColor indexed="34"/>
      </patternFill>
    </fill>
    <fill>
      <patternFill patternType="solid">
        <fgColor theme="3" tint="0.79998168889431442"/>
        <bgColor indexed="22"/>
      </patternFill>
    </fill>
    <fill>
      <patternFill patternType="solid">
        <fgColor rgb="FFFFCC99"/>
        <bgColor indexed="23"/>
      </patternFill>
    </fill>
    <fill>
      <patternFill patternType="solid">
        <fgColor rgb="FFFFCC99"/>
        <bgColor indexed="64"/>
      </patternFill>
    </fill>
    <fill>
      <patternFill patternType="solid">
        <fgColor rgb="FFFFFFCC"/>
        <bgColor indexed="31"/>
      </patternFill>
    </fill>
    <fill>
      <patternFill patternType="solid">
        <fgColor rgb="FFFF9966"/>
        <bgColor indexed="64"/>
      </patternFill>
    </fill>
    <fill>
      <patternFill patternType="solid">
        <fgColor theme="4" tint="0.79998168889431442"/>
        <bgColor indexed="26"/>
      </patternFill>
    </fill>
  </fills>
  <borders count="4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style="thin">
        <color theme="3"/>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top style="thin">
        <color theme="3" tint="0.39997558519241921"/>
      </top>
      <bottom style="thin">
        <color theme="3" tint="0.39997558519241921"/>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bottom/>
      <diagonal/>
    </border>
    <border diagonalUp="1" diagonalDown="1">
      <left style="thin">
        <color theme="3" tint="0.39997558519241921"/>
      </left>
      <right style="thin">
        <color theme="3" tint="0.39997558519241921"/>
      </right>
      <top style="thin">
        <color theme="3" tint="0.39997558519241921"/>
      </top>
      <bottom style="thin">
        <color theme="3" tint="0.39997558519241921"/>
      </bottom>
      <diagonal style="thin">
        <color indexed="8"/>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left>
      <right/>
      <top style="thin">
        <color theme="3" tint="0.39997558519241921"/>
      </top>
      <bottom style="thin">
        <color theme="3" tint="0.39997558519241921"/>
      </bottom>
      <diagonal/>
    </border>
    <border>
      <left style="thin">
        <color theme="3" tint="0.39997558519241921"/>
      </left>
      <right style="thin">
        <color theme="3" tint="0.39997558519241921"/>
      </right>
      <top/>
      <bottom/>
      <diagonal/>
    </border>
    <border>
      <left style="thin">
        <color indexed="64"/>
      </left>
      <right style="thin">
        <color theme="3" tint="0.39997558519241921"/>
      </right>
      <top style="thin">
        <color theme="3" tint="0.39997558519241921"/>
      </top>
      <bottom/>
      <diagonal/>
    </border>
    <border>
      <left style="thin">
        <color indexed="64"/>
      </left>
      <right style="thin">
        <color theme="3" tint="0.39997558519241921"/>
      </right>
      <top/>
      <bottom style="thin">
        <color theme="3"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3" tint="0.39997558519241921"/>
      </left>
      <right/>
      <top/>
      <bottom/>
      <diagonal/>
    </border>
    <border>
      <left style="thin">
        <color theme="3" tint="0.39997558519241921"/>
      </left>
      <right/>
      <top style="thin">
        <color indexed="64"/>
      </top>
      <bottom style="thin">
        <color theme="3" tint="0.39997558519241921"/>
      </bottom>
      <diagonal/>
    </border>
    <border>
      <left/>
      <right/>
      <top style="thin">
        <color indexed="64"/>
      </top>
      <bottom style="thin">
        <color theme="3" tint="0.39997558519241921"/>
      </bottom>
      <diagonal/>
    </border>
    <border>
      <left/>
      <right style="thin">
        <color theme="3" tint="0.39997558519241921"/>
      </right>
      <top style="thin">
        <color indexed="64"/>
      </top>
      <bottom style="thin">
        <color theme="3" tint="0.39997558519241921"/>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4" fillId="2" borderId="1" applyNumberFormat="0" applyAlignment="0" applyProtection="0"/>
    <xf numFmtId="0" fontId="5" fillId="15" borderId="3" applyNumberFormat="0" applyAlignment="0" applyProtection="0"/>
    <xf numFmtId="0" fontId="6" fillId="0" borderId="0" applyNumberFormat="0" applyFill="0" applyBorder="0" applyAlignment="0" applyProtection="0"/>
    <xf numFmtId="0" fontId="7" fillId="16"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3" borderId="1" applyNumberFormat="0" applyAlignment="0" applyProtection="0"/>
    <xf numFmtId="0" fontId="12" fillId="0" borderId="2" applyNumberFormat="0" applyFill="0" applyAlignment="0" applyProtection="0"/>
    <xf numFmtId="0" fontId="13" fillId="8" borderId="0" applyNumberFormat="0" applyBorder="0" applyAlignment="0" applyProtection="0"/>
    <xf numFmtId="0" fontId="41" fillId="4" borderId="7" applyNumberFormat="0" applyAlignment="0" applyProtection="0"/>
    <xf numFmtId="0" fontId="14" fillId="2" borderId="8" applyNumberFormat="0" applyAlignment="0" applyProtection="0"/>
    <xf numFmtId="9" fontId="41" fillId="0" borderId="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3" fontId="41" fillId="0" borderId="0" applyFont="0" applyFill="0" applyBorder="0" applyAlignment="0" applyProtection="0"/>
  </cellStyleXfs>
  <cellXfs count="441">
    <xf numFmtId="0" fontId="0" fillId="0" borderId="0" xfId="0"/>
    <xf numFmtId="0" fontId="18" fillId="2" borderId="0" xfId="0" applyFont="1" applyFill="1" applyAlignment="1">
      <alignment vertical="center" wrapText="1"/>
    </xf>
    <xf numFmtId="0" fontId="18" fillId="0" borderId="0" xfId="0" applyFont="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wrapText="1"/>
    </xf>
    <xf numFmtId="0" fontId="18" fillId="2" borderId="0" xfId="0" applyFont="1" applyFill="1" applyAlignment="1">
      <alignment vertical="center"/>
    </xf>
    <xf numFmtId="0" fontId="18" fillId="2" borderId="0" xfId="0" applyFont="1" applyFill="1" applyAlignment="1">
      <alignment horizontal="left" vertical="center" wrapText="1"/>
    </xf>
    <xf numFmtId="0" fontId="28" fillId="2" borderId="0" xfId="0" applyFont="1" applyFill="1" applyAlignment="1">
      <alignment vertical="center"/>
    </xf>
    <xf numFmtId="0" fontId="29" fillId="2" borderId="0" xfId="0" applyFont="1" applyFill="1" applyAlignment="1">
      <alignment vertical="center" wrapText="1"/>
    </xf>
    <xf numFmtId="0" fontId="30" fillId="2" borderId="0" xfId="0" applyFont="1" applyFill="1" applyAlignment="1">
      <alignment vertical="center"/>
    </xf>
    <xf numFmtId="0" fontId="31" fillId="2" borderId="0" xfId="0" applyFont="1" applyFill="1" applyAlignment="1">
      <alignment vertical="center" wrapText="1"/>
    </xf>
    <xf numFmtId="0" fontId="18" fillId="0" borderId="0" xfId="0" applyFont="1" applyAlignment="1">
      <alignment horizontal="left" vertical="center" wrapText="1"/>
    </xf>
    <xf numFmtId="0" fontId="20" fillId="2" borderId="0" xfId="0" applyFont="1" applyFill="1" applyAlignment="1">
      <alignment horizontal="center" vertical="center" wrapText="1"/>
    </xf>
    <xf numFmtId="0" fontId="18" fillId="2" borderId="0" xfId="0" applyFont="1" applyFill="1" applyAlignment="1">
      <alignment horizontal="right" vertical="center" wrapText="1"/>
    </xf>
    <xf numFmtId="0" fontId="28" fillId="2" borderId="0" xfId="0" applyFont="1" applyFill="1" applyAlignment="1">
      <alignment horizontal="left" vertical="center" wrapText="1"/>
    </xf>
    <xf numFmtId="0" fontId="27" fillId="0" borderId="0" xfId="0" applyFont="1" applyAlignment="1">
      <alignment horizontal="left" vertical="center" wrapText="1"/>
    </xf>
    <xf numFmtId="0" fontId="28" fillId="2" borderId="0" xfId="0" applyFont="1" applyFill="1" applyAlignment="1">
      <alignment vertical="center" wrapText="1"/>
    </xf>
    <xf numFmtId="0" fontId="20" fillId="2" borderId="0" xfId="0" applyFont="1" applyFill="1" applyAlignment="1">
      <alignment vertical="center" wrapText="1"/>
    </xf>
    <xf numFmtId="0" fontId="20" fillId="0" borderId="0" xfId="0" applyFont="1" applyAlignment="1">
      <alignment vertical="center" wrapText="1"/>
    </xf>
    <xf numFmtId="0" fontId="18"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9" fontId="26" fillId="0" borderId="0" xfId="0" applyNumberFormat="1" applyFont="1" applyAlignment="1">
      <alignment vertical="center" wrapText="1"/>
    </xf>
    <xf numFmtId="0" fontId="27" fillId="0" borderId="0" xfId="0" applyFont="1" applyAlignment="1">
      <alignment vertical="center" wrapText="1"/>
    </xf>
    <xf numFmtId="0" fontId="27" fillId="2" borderId="0" xfId="0" applyFont="1" applyFill="1" applyAlignment="1">
      <alignment vertical="center" wrapText="1"/>
    </xf>
    <xf numFmtId="0" fontId="35" fillId="2" borderId="0" xfId="0" applyFont="1" applyFill="1" applyAlignment="1">
      <alignment horizontal="left" vertical="center"/>
    </xf>
    <xf numFmtId="0" fontId="19" fillId="2" borderId="0" xfId="0" applyFont="1" applyFill="1" applyAlignment="1">
      <alignment vertical="center"/>
    </xf>
    <xf numFmtId="9" fontId="21" fillId="0" borderId="0" xfId="0" applyNumberFormat="1" applyFont="1" applyAlignment="1">
      <alignment vertical="center" wrapText="1"/>
    </xf>
    <xf numFmtId="166" fontId="20" fillId="0" borderId="0" xfId="0" applyNumberFormat="1" applyFont="1" applyAlignment="1">
      <alignment vertical="center" wrapText="1"/>
    </xf>
    <xf numFmtId="166" fontId="20" fillId="2" borderId="0" xfId="0" applyNumberFormat="1" applyFont="1" applyFill="1" applyAlignment="1">
      <alignment vertical="center" wrapText="1"/>
    </xf>
    <xf numFmtId="0" fontId="19" fillId="0" borderId="0" xfId="0" applyFont="1" applyAlignment="1">
      <alignment vertical="center"/>
    </xf>
    <xf numFmtId="0" fontId="20" fillId="2" borderId="0" xfId="0" applyFont="1" applyFill="1" applyAlignment="1">
      <alignment horizontal="center" vertical="center"/>
    </xf>
    <xf numFmtId="0" fontId="20" fillId="0" borderId="0" xfId="0" applyFont="1" applyAlignment="1">
      <alignment horizontal="center" vertical="center"/>
    </xf>
    <xf numFmtId="0" fontId="18" fillId="0" borderId="0" xfId="0" applyFont="1" applyAlignment="1">
      <alignment vertical="center"/>
    </xf>
    <xf numFmtId="0" fontId="20" fillId="2" borderId="0" xfId="0" applyFont="1" applyFill="1" applyAlignment="1">
      <alignment vertical="center"/>
    </xf>
    <xf numFmtId="0" fontId="20" fillId="0" borderId="0" xfId="0" applyFont="1" applyAlignment="1">
      <alignment vertical="center"/>
    </xf>
    <xf numFmtId="0" fontId="26" fillId="2" borderId="0" xfId="0" applyFont="1" applyFill="1" applyAlignment="1">
      <alignment horizontal="right" vertical="center" wrapText="1"/>
    </xf>
    <xf numFmtId="0" fontId="26" fillId="0" borderId="0" xfId="0" applyFont="1" applyAlignment="1">
      <alignment horizontal="right" vertical="center" wrapText="1"/>
    </xf>
    <xf numFmtId="0" fontId="26" fillId="0" borderId="0" xfId="0" applyFont="1" applyAlignment="1">
      <alignment vertical="center" wrapText="1"/>
    </xf>
    <xf numFmtId="0" fontId="38" fillId="17" borderId="0" xfId="0" applyFont="1" applyFill="1" applyAlignment="1">
      <alignment vertical="center"/>
    </xf>
    <xf numFmtId="0" fontId="18" fillId="17" borderId="0" xfId="0" applyFont="1" applyFill="1" applyAlignment="1">
      <alignment vertical="center"/>
    </xf>
    <xf numFmtId="0" fontId="23" fillId="17" borderId="0" xfId="0" applyFont="1" applyFill="1" applyAlignment="1">
      <alignment vertical="center"/>
    </xf>
    <xf numFmtId="0" fontId="0" fillId="17" borderId="0" xfId="0" applyFill="1" applyAlignment="1">
      <alignment vertical="center"/>
    </xf>
    <xf numFmtId="0" fontId="0" fillId="0" borderId="0" xfId="0" applyAlignment="1">
      <alignment vertical="center"/>
    </xf>
    <xf numFmtId="0" fontId="25" fillId="17" borderId="0" xfId="0" applyFont="1" applyFill="1" applyAlignment="1">
      <alignment horizontal="center" vertical="center" wrapText="1"/>
    </xf>
    <xf numFmtId="0" fontId="20" fillId="17" borderId="0" xfId="0" applyFont="1" applyFill="1" applyAlignment="1">
      <alignment vertical="center" wrapText="1"/>
    </xf>
    <xf numFmtId="0" fontId="20" fillId="17" borderId="0" xfId="0" applyFont="1" applyFill="1" applyAlignment="1" applyProtection="1">
      <alignment horizontal="center" vertical="center" wrapText="1"/>
      <protection locked="0"/>
    </xf>
    <xf numFmtId="0" fontId="43" fillId="17" borderId="0" xfId="0" applyFont="1" applyFill="1" applyAlignment="1">
      <alignment vertical="center"/>
    </xf>
    <xf numFmtId="0" fontId="20" fillId="36" borderId="12" xfId="0" applyFont="1" applyFill="1" applyBorder="1" applyAlignment="1">
      <alignment horizontal="center" vertical="center" wrapText="1"/>
    </xf>
    <xf numFmtId="164" fontId="18" fillId="29" borderId="12" xfId="0" applyNumberFormat="1" applyFont="1" applyFill="1" applyBorder="1" applyAlignment="1">
      <alignment horizontal="right" vertical="center" wrapText="1"/>
    </xf>
    <xf numFmtId="0" fontId="20" fillId="26" borderId="12" xfId="0" applyFont="1" applyFill="1" applyBorder="1" applyAlignment="1">
      <alignment horizontal="center" vertical="center" wrapText="1"/>
    </xf>
    <xf numFmtId="164" fontId="20" fillId="26" borderId="12" xfId="0" applyNumberFormat="1" applyFont="1" applyFill="1" applyBorder="1" applyAlignment="1">
      <alignment horizontal="right" vertical="center" wrapText="1"/>
    </xf>
    <xf numFmtId="0" fontId="44" fillId="2" borderId="0" xfId="0" applyFont="1" applyFill="1" applyAlignment="1">
      <alignment vertical="center" wrapText="1"/>
    </xf>
    <xf numFmtId="0" fontId="45" fillId="2" borderId="0" xfId="0" applyFont="1" applyFill="1" applyAlignment="1">
      <alignment vertical="center"/>
    </xf>
    <xf numFmtId="0" fontId="46" fillId="2" borderId="0" xfId="0" applyFont="1" applyFill="1" applyAlignment="1">
      <alignment vertical="center" wrapText="1"/>
    </xf>
    <xf numFmtId="0" fontId="45" fillId="2" borderId="0" xfId="0" applyFont="1" applyFill="1" applyAlignment="1">
      <alignment vertical="center" wrapText="1"/>
    </xf>
    <xf numFmtId="165" fontId="20" fillId="29" borderId="12" xfId="0" applyNumberFormat="1" applyFont="1" applyFill="1" applyBorder="1" applyAlignment="1">
      <alignment vertical="center" wrapText="1"/>
    </xf>
    <xf numFmtId="164" fontId="20" fillId="29" borderId="12" xfId="0" applyNumberFormat="1" applyFont="1" applyFill="1" applyBorder="1" applyAlignment="1">
      <alignment horizontal="right" vertical="center" wrapText="1"/>
    </xf>
    <xf numFmtId="0" fontId="20" fillId="25" borderId="12" xfId="0" applyFont="1" applyFill="1" applyBorder="1" applyAlignment="1">
      <alignment vertical="center" wrapText="1"/>
    </xf>
    <xf numFmtId="0" fontId="47" fillId="2" borderId="0" xfId="0" applyFont="1" applyFill="1" applyAlignment="1">
      <alignment vertical="center" wrapText="1"/>
    </xf>
    <xf numFmtId="0" fontId="48" fillId="2" borderId="0" xfId="0" applyFont="1" applyFill="1" applyAlignment="1">
      <alignment vertical="center" wrapText="1"/>
    </xf>
    <xf numFmtId="0" fontId="48" fillId="0" borderId="0" xfId="0" applyFont="1" applyAlignment="1">
      <alignment vertical="center" wrapText="1"/>
    </xf>
    <xf numFmtId="0" fontId="49" fillId="2" borderId="0" xfId="0" applyFont="1" applyFill="1" applyAlignment="1">
      <alignment vertical="center" wrapText="1"/>
    </xf>
    <xf numFmtId="0" fontId="48" fillId="17" borderId="0" xfId="0" applyFont="1" applyFill="1" applyAlignment="1">
      <alignment vertical="center" wrapText="1"/>
    </xf>
    <xf numFmtId="0" fontId="45" fillId="2" borderId="0" xfId="0" applyFont="1" applyFill="1" applyAlignment="1">
      <alignment horizontal="right" vertical="center" wrapText="1"/>
    </xf>
    <xf numFmtId="0" fontId="39" fillId="31" borderId="12" xfId="0" applyFont="1" applyFill="1" applyBorder="1" applyAlignment="1">
      <alignment vertical="center" wrapText="1"/>
    </xf>
    <xf numFmtId="0" fontId="39" fillId="8" borderId="12" xfId="0" applyFont="1" applyFill="1" applyBorder="1" applyAlignment="1" applyProtection="1">
      <alignment horizontal="center" vertical="center" wrapText="1"/>
      <protection locked="0"/>
    </xf>
    <xf numFmtId="164" fontId="50" fillId="8" borderId="12" xfId="0" applyNumberFormat="1" applyFont="1" applyFill="1" applyBorder="1" applyAlignment="1" applyProtection="1">
      <alignment vertical="center" wrapText="1"/>
      <protection locked="0"/>
    </xf>
    <xf numFmtId="0" fontId="38" fillId="21" borderId="12" xfId="0" applyFont="1" applyFill="1" applyBorder="1" applyAlignment="1" applyProtection="1">
      <alignment vertical="center" wrapText="1"/>
      <protection locked="0"/>
    </xf>
    <xf numFmtId="164" fontId="37" fillId="26" borderId="12" xfId="0" applyNumberFormat="1" applyFont="1" applyFill="1" applyBorder="1" applyAlignment="1">
      <alignment vertical="center" wrapText="1"/>
    </xf>
    <xf numFmtId="0" fontId="20" fillId="38" borderId="0" xfId="0" applyFont="1" applyFill="1" applyAlignment="1">
      <alignment horizontal="center" vertical="center" wrapText="1"/>
    </xf>
    <xf numFmtId="164" fontId="18" fillId="39" borderId="0" xfId="0" applyNumberFormat="1" applyFont="1" applyFill="1" applyAlignment="1">
      <alignment horizontal="right" vertical="center" wrapText="1"/>
    </xf>
    <xf numFmtId="164" fontId="20" fillId="40" borderId="0" xfId="0" applyNumberFormat="1" applyFont="1" applyFill="1" applyAlignment="1">
      <alignment horizontal="right" vertical="center" wrapText="1"/>
    </xf>
    <xf numFmtId="164" fontId="20" fillId="20" borderId="12" xfId="0" applyNumberFormat="1" applyFont="1" applyFill="1" applyBorder="1" applyAlignment="1" applyProtection="1">
      <alignment horizontal="right" vertical="center" wrapText="1"/>
      <protection locked="0"/>
    </xf>
    <xf numFmtId="0" fontId="20" fillId="43" borderId="17" xfId="0" applyFont="1" applyFill="1" applyBorder="1" applyAlignment="1">
      <alignment horizontal="right" vertical="center" wrapText="1"/>
    </xf>
    <xf numFmtId="0" fontId="20" fillId="26" borderId="17" xfId="0" applyFont="1" applyFill="1" applyBorder="1" applyAlignment="1">
      <alignment horizontal="right" vertical="center" wrapText="1"/>
    </xf>
    <xf numFmtId="0" fontId="52" fillId="2" borderId="0" xfId="0" applyFont="1" applyFill="1" applyAlignment="1">
      <alignment vertical="center"/>
    </xf>
    <xf numFmtId="0" fontId="44" fillId="0" borderId="0" xfId="0" applyFont="1" applyAlignment="1">
      <alignment vertical="center" wrapText="1"/>
    </xf>
    <xf numFmtId="0" fontId="53" fillId="0" borderId="0" xfId="0" applyFont="1" applyAlignment="1">
      <alignment vertical="center" wrapText="1"/>
    </xf>
    <xf numFmtId="0" fontId="44" fillId="0" borderId="0" xfId="0" applyFont="1" applyAlignment="1">
      <alignment horizontal="center" vertical="center" wrapText="1"/>
    </xf>
    <xf numFmtId="0" fontId="54" fillId="0" borderId="0" xfId="0" applyFont="1" applyAlignment="1">
      <alignment vertical="center" wrapText="1"/>
    </xf>
    <xf numFmtId="0" fontId="45" fillId="0" borderId="0" xfId="0" applyFont="1" applyAlignment="1">
      <alignment vertical="center" wrapText="1"/>
    </xf>
    <xf numFmtId="0" fontId="46" fillId="0" borderId="0" xfId="0" applyFont="1" applyAlignment="1">
      <alignment vertical="center" wrapText="1"/>
    </xf>
    <xf numFmtId="164" fontId="20" fillId="26" borderId="12" xfId="0" applyNumberFormat="1" applyFont="1" applyFill="1" applyBorder="1" applyAlignment="1">
      <alignment vertical="center" wrapText="1"/>
    </xf>
    <xf numFmtId="167" fontId="18" fillId="29" borderId="12" xfId="0" applyNumberFormat="1" applyFont="1" applyFill="1" applyBorder="1" applyAlignment="1">
      <alignment horizontal="right" vertical="center" wrapText="1"/>
    </xf>
    <xf numFmtId="164" fontId="20" fillId="29" borderId="12" xfId="0" applyNumberFormat="1" applyFont="1" applyFill="1" applyBorder="1" applyAlignment="1">
      <alignment vertical="center" wrapText="1"/>
    </xf>
    <xf numFmtId="164" fontId="20" fillId="26" borderId="12" xfId="0" applyNumberFormat="1" applyFont="1" applyFill="1" applyBorder="1" applyAlignment="1">
      <alignment horizontal="center" vertical="center" wrapText="1"/>
    </xf>
    <xf numFmtId="0" fontId="18" fillId="39" borderId="0" xfId="0" applyFont="1" applyFill="1" applyAlignment="1">
      <alignment vertical="center" wrapText="1"/>
    </xf>
    <xf numFmtId="0" fontId="27" fillId="41" borderId="0" xfId="0" applyFont="1" applyFill="1" applyAlignment="1">
      <alignment vertical="center" wrapText="1"/>
    </xf>
    <xf numFmtId="164" fontId="20" fillId="39" borderId="0" xfId="0" applyNumberFormat="1" applyFont="1" applyFill="1" applyAlignment="1">
      <alignment vertical="center" wrapText="1"/>
    </xf>
    <xf numFmtId="164" fontId="18" fillId="29" borderId="12" xfId="0" applyNumberFormat="1" applyFont="1" applyFill="1" applyBorder="1" applyAlignment="1">
      <alignment horizontal="center" vertical="center" wrapText="1"/>
    </xf>
    <xf numFmtId="0" fontId="20" fillId="43" borderId="17" xfId="0" applyFont="1" applyFill="1" applyBorder="1" applyAlignment="1">
      <alignment horizontal="center" vertical="center" wrapText="1"/>
    </xf>
    <xf numFmtId="164" fontId="20" fillId="29" borderId="12" xfId="0" applyNumberFormat="1" applyFont="1" applyFill="1" applyBorder="1" applyAlignment="1">
      <alignment horizontal="center" vertical="center" wrapText="1"/>
    </xf>
    <xf numFmtId="164" fontId="20" fillId="27" borderId="0" xfId="0" applyNumberFormat="1" applyFont="1" applyFill="1" applyAlignment="1">
      <alignment vertical="center" wrapText="1"/>
    </xf>
    <xf numFmtId="0" fontId="20" fillId="34" borderId="0" xfId="0" applyFont="1" applyFill="1" applyAlignment="1">
      <alignment horizontal="center" vertical="center" wrapText="1"/>
    </xf>
    <xf numFmtId="0" fontId="20" fillId="25" borderId="0" xfId="0" applyFont="1" applyFill="1" applyAlignment="1">
      <alignment horizontal="center" vertical="center" wrapText="1"/>
    </xf>
    <xf numFmtId="164" fontId="32" fillId="0" borderId="0" xfId="0" applyNumberFormat="1" applyFont="1" applyAlignment="1">
      <alignment vertical="center" wrapText="1"/>
    </xf>
    <xf numFmtId="164" fontId="20" fillId="24" borderId="12" xfId="0" applyNumberFormat="1" applyFont="1" applyFill="1" applyBorder="1" applyAlignment="1">
      <alignment horizontal="center" vertical="center" wrapText="1"/>
    </xf>
    <xf numFmtId="0" fontId="29" fillId="0" borderId="0" xfId="0" applyFont="1" applyAlignment="1">
      <alignment horizontal="center" vertical="center" wrapText="1"/>
    </xf>
    <xf numFmtId="0" fontId="37" fillId="26" borderId="14" xfId="0" applyFont="1" applyFill="1" applyBorder="1" applyAlignment="1">
      <alignment vertical="center"/>
    </xf>
    <xf numFmtId="0" fontId="37" fillId="26" borderId="25" xfId="0" applyFont="1" applyFill="1" applyBorder="1" applyAlignment="1">
      <alignment vertical="center"/>
    </xf>
    <xf numFmtId="0" fontId="37" fillId="26" borderId="26" xfId="0" applyFont="1" applyFill="1" applyBorder="1" applyAlignment="1">
      <alignment vertical="center"/>
    </xf>
    <xf numFmtId="167" fontId="20" fillId="26" borderId="12" xfId="0" applyNumberFormat="1" applyFont="1" applyFill="1" applyBorder="1" applyAlignment="1">
      <alignment horizontal="right" vertical="center" wrapText="1"/>
    </xf>
    <xf numFmtId="4" fontId="18" fillId="39" borderId="0" xfId="0" applyNumberFormat="1" applyFont="1" applyFill="1" applyAlignment="1">
      <alignment vertical="center" wrapText="1"/>
    </xf>
    <xf numFmtId="0" fontId="37" fillId="28" borderId="12" xfId="0" applyFont="1" applyFill="1" applyBorder="1" applyAlignment="1">
      <alignment horizontal="center" vertical="center" wrapText="1"/>
    </xf>
    <xf numFmtId="0" fontId="20" fillId="49" borderId="12" xfId="0" applyFont="1" applyFill="1" applyBorder="1" applyAlignment="1">
      <alignment horizontal="center" vertical="center" wrapText="1"/>
    </xf>
    <xf numFmtId="164" fontId="20" fillId="49" borderId="12" xfId="0" applyNumberFormat="1" applyFont="1" applyFill="1" applyBorder="1" applyAlignment="1">
      <alignment horizontal="center" vertical="center" wrapText="1"/>
    </xf>
    <xf numFmtId="0" fontId="55" fillId="17" borderId="0" xfId="0" applyFont="1" applyFill="1" applyAlignment="1">
      <alignment vertical="center"/>
    </xf>
    <xf numFmtId="0" fontId="60" fillId="2" borderId="0" xfId="0" applyFont="1" applyFill="1" applyAlignment="1">
      <alignment vertical="center" wrapText="1"/>
    </xf>
    <xf numFmtId="0" fontId="60" fillId="2" borderId="0" xfId="0" applyFont="1" applyFill="1" applyAlignment="1">
      <alignment horizontal="right" vertical="center" wrapText="1"/>
    </xf>
    <xf numFmtId="0" fontId="20" fillId="0" borderId="0" xfId="0" applyFont="1" applyAlignment="1">
      <alignment horizontal="center" vertical="center" wrapText="1"/>
    </xf>
    <xf numFmtId="0" fontId="30" fillId="2" borderId="0" xfId="0" applyFont="1" applyFill="1" applyAlignment="1">
      <alignment horizontal="left" vertical="center" wrapText="1"/>
    </xf>
    <xf numFmtId="0" fontId="20" fillId="25" borderId="12" xfId="0" applyFont="1" applyFill="1" applyBorder="1" applyAlignment="1">
      <alignment horizontal="center" vertical="center" wrapText="1"/>
    </xf>
    <xf numFmtId="0" fontId="19" fillId="2" borderId="0" xfId="0" applyFont="1" applyFill="1" applyAlignment="1">
      <alignment horizontal="left" vertical="center" wrapText="1"/>
    </xf>
    <xf numFmtId="0" fontId="53" fillId="0" borderId="0" xfId="0" applyFont="1" applyAlignment="1">
      <alignment horizontal="center" vertical="center" wrapText="1"/>
    </xf>
    <xf numFmtId="0" fontId="20" fillId="8" borderId="12" xfId="0" applyFont="1" applyFill="1" applyBorder="1" applyAlignment="1" applyProtection="1">
      <alignment horizontal="center" vertical="center" wrapText="1"/>
      <protection locked="0"/>
    </xf>
    <xf numFmtId="0" fontId="18" fillId="2" borderId="0" xfId="0" applyFont="1" applyFill="1" applyAlignment="1">
      <alignment horizontal="center" vertical="center" wrapText="1"/>
    </xf>
    <xf numFmtId="9" fontId="37" fillId="30" borderId="12" xfId="39" applyFont="1" applyFill="1" applyBorder="1" applyAlignment="1" applyProtection="1">
      <alignment horizontal="center" vertical="center"/>
    </xf>
    <xf numFmtId="9" fontId="37" fillId="23" borderId="12" xfId="0" applyNumberFormat="1" applyFont="1" applyFill="1" applyBorder="1" applyAlignment="1">
      <alignment horizontal="center" vertical="center"/>
    </xf>
    <xf numFmtId="0" fontId="25" fillId="25" borderId="12" xfId="0" applyFont="1" applyFill="1" applyBorder="1" applyAlignment="1">
      <alignment horizontal="center" vertical="center" wrapText="1"/>
    </xf>
    <xf numFmtId="0" fontId="25" fillId="25" borderId="12" xfId="0" applyFont="1" applyFill="1" applyBorder="1" applyAlignment="1">
      <alignment horizontal="center" vertical="center"/>
    </xf>
    <xf numFmtId="0" fontId="25" fillId="37" borderId="12" xfId="0" applyFont="1" applyFill="1" applyBorder="1" applyAlignment="1" applyProtection="1">
      <alignment horizontal="center" vertical="center"/>
      <protection locked="0"/>
    </xf>
    <xf numFmtId="0" fontId="25" fillId="31" borderId="12" xfId="0" applyFont="1" applyFill="1" applyBorder="1" applyAlignment="1">
      <alignment horizontal="center" vertical="center"/>
    </xf>
    <xf numFmtId="0" fontId="25" fillId="51" borderId="12" xfId="0" applyFont="1" applyFill="1" applyBorder="1" applyAlignment="1" applyProtection="1">
      <alignment horizontal="center" vertical="center"/>
      <protection locked="0"/>
    </xf>
    <xf numFmtId="0" fontId="0" fillId="37" borderId="12" xfId="0" applyFill="1" applyBorder="1" applyAlignment="1" applyProtection="1">
      <alignment vertical="center"/>
      <protection locked="0"/>
    </xf>
    <xf numFmtId="0" fontId="0" fillId="23" borderId="12" xfId="0" applyFill="1" applyBorder="1" applyAlignment="1">
      <alignment vertical="center"/>
    </xf>
    <xf numFmtId="164" fontId="37" fillId="29" borderId="12" xfId="0" applyNumberFormat="1" applyFont="1" applyFill="1" applyBorder="1" applyAlignment="1">
      <alignment horizontal="center" vertical="center"/>
    </xf>
    <xf numFmtId="164" fontId="38" fillId="29" borderId="12" xfId="0" applyNumberFormat="1" applyFont="1" applyFill="1" applyBorder="1" applyAlignment="1">
      <alignment horizontal="center" vertical="center"/>
    </xf>
    <xf numFmtId="164" fontId="37" fillId="50" borderId="12" xfId="0" applyNumberFormat="1" applyFont="1" applyFill="1" applyBorder="1" applyAlignment="1">
      <alignment horizontal="center" vertical="center"/>
    </xf>
    <xf numFmtId="0" fontId="62" fillId="28" borderId="12" xfId="0" applyFont="1" applyFill="1" applyBorder="1" applyAlignment="1">
      <alignment horizontal="center" vertical="center" wrapText="1"/>
    </xf>
    <xf numFmtId="0" fontId="58" fillId="53" borderId="12" xfId="0" applyFont="1" applyFill="1" applyBorder="1" applyAlignment="1">
      <alignment horizontal="center" vertical="center" wrapText="1"/>
    </xf>
    <xf numFmtId="0" fontId="38" fillId="52" borderId="0" xfId="0" applyFont="1" applyFill="1" applyAlignment="1">
      <alignment vertical="center"/>
    </xf>
    <xf numFmtId="0" fontId="38" fillId="23" borderId="0" xfId="0" applyFont="1" applyFill="1" applyAlignment="1">
      <alignment vertical="center"/>
    </xf>
    <xf numFmtId="164" fontId="18" fillId="0" borderId="0" xfId="0" applyNumberFormat="1" applyFont="1" applyAlignment="1">
      <alignment vertical="center"/>
    </xf>
    <xf numFmtId="4" fontId="20" fillId="2" borderId="0" xfId="0" applyNumberFormat="1" applyFont="1" applyFill="1" applyAlignment="1">
      <alignment vertical="center" wrapText="1"/>
    </xf>
    <xf numFmtId="0" fontId="62" fillId="44" borderId="12" xfId="0" applyFont="1" applyFill="1" applyBorder="1" applyAlignment="1">
      <alignment horizontal="center" vertical="center" wrapText="1"/>
    </xf>
    <xf numFmtId="0" fontId="18" fillId="25" borderId="12" xfId="0" applyFont="1" applyFill="1" applyBorder="1" applyAlignment="1">
      <alignment horizontal="center" vertical="center" wrapText="1"/>
    </xf>
    <xf numFmtId="0" fontId="51" fillId="25" borderId="12" xfId="0" applyFont="1" applyFill="1" applyBorder="1" applyAlignment="1">
      <alignment horizontal="center" vertical="center" wrapText="1"/>
    </xf>
    <xf numFmtId="0" fontId="42" fillId="2" borderId="0" xfId="0" applyFont="1" applyFill="1" applyAlignment="1" applyProtection="1">
      <alignment vertical="center"/>
      <protection hidden="1"/>
    </xf>
    <xf numFmtId="0" fontId="18" fillId="17" borderId="0" xfId="0" applyFont="1" applyFill="1" applyAlignment="1" applyProtection="1">
      <alignment vertical="center"/>
      <protection hidden="1"/>
    </xf>
    <xf numFmtId="0" fontId="57" fillId="30" borderId="12" xfId="0" applyFont="1" applyFill="1" applyBorder="1" applyAlignment="1" applyProtection="1">
      <alignment horizontal="center" vertical="center" wrapText="1"/>
      <protection hidden="1"/>
    </xf>
    <xf numFmtId="49" fontId="18" fillId="2" borderId="0" xfId="0" applyNumberFormat="1" applyFont="1" applyFill="1" applyAlignment="1" applyProtection="1">
      <alignment vertical="center"/>
      <protection hidden="1"/>
    </xf>
    <xf numFmtId="0" fontId="18" fillId="2" borderId="0" xfId="0" applyFont="1" applyFill="1" applyAlignment="1" applyProtection="1">
      <alignment vertical="center"/>
      <protection hidden="1"/>
    </xf>
    <xf numFmtId="0" fontId="18" fillId="0" borderId="0" xfId="0" applyFont="1" applyAlignment="1" applyProtection="1">
      <alignment vertical="center"/>
      <protection hidden="1"/>
    </xf>
    <xf numFmtId="0" fontId="19" fillId="2" borderId="0" xfId="0" applyFont="1" applyFill="1" applyAlignment="1" applyProtection="1">
      <alignment vertical="center"/>
      <protection hidden="1"/>
    </xf>
    <xf numFmtId="0" fontId="18" fillId="25" borderId="12" xfId="0" applyFont="1" applyFill="1" applyBorder="1" applyAlignment="1" applyProtection="1">
      <alignment horizontal="center" vertical="center" wrapText="1"/>
      <protection hidden="1"/>
    </xf>
    <xf numFmtId="9" fontId="37" fillId="30" borderId="12" xfId="0" applyNumberFormat="1" applyFont="1" applyFill="1" applyBorder="1" applyAlignment="1" applyProtection="1">
      <alignment horizontal="center" vertical="center" wrapText="1"/>
      <protection hidden="1"/>
    </xf>
    <xf numFmtId="0" fontId="20" fillId="2" borderId="0" xfId="0" applyFont="1" applyFill="1" applyAlignment="1" applyProtection="1">
      <alignment vertical="center"/>
      <protection hidden="1"/>
    </xf>
    <xf numFmtId="0" fontId="18" fillId="2" borderId="0" xfId="0" applyFont="1" applyFill="1" applyAlignment="1" applyProtection="1">
      <alignment vertical="center" wrapText="1"/>
      <protection hidden="1"/>
    </xf>
    <xf numFmtId="0" fontId="30" fillId="2" borderId="0" xfId="0" applyFont="1" applyFill="1" applyAlignment="1" applyProtection="1">
      <alignment vertical="center"/>
      <protection hidden="1"/>
    </xf>
    <xf numFmtId="0" fontId="37" fillId="28" borderId="12" xfId="0" applyFont="1" applyFill="1" applyBorder="1" applyAlignment="1" applyProtection="1">
      <alignment horizontal="center" vertical="center" wrapText="1"/>
      <protection hidden="1"/>
    </xf>
    <xf numFmtId="0" fontId="37" fillId="44" borderId="12"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protection hidden="1"/>
    </xf>
    <xf numFmtId="0" fontId="37" fillId="29" borderId="12" xfId="0" applyFont="1" applyFill="1" applyBorder="1" applyAlignment="1" applyProtection="1">
      <alignment horizontal="center" vertical="center" wrapText="1"/>
      <protection hidden="1"/>
    </xf>
    <xf numFmtId="0" fontId="37" fillId="30" borderId="12" xfId="0" applyFont="1" applyFill="1" applyBorder="1" applyAlignment="1" applyProtection="1">
      <alignment horizontal="center" vertical="center"/>
      <protection hidden="1"/>
    </xf>
    <xf numFmtId="0" fontId="61" fillId="30" borderId="12" xfId="0" applyFont="1" applyFill="1" applyBorder="1" applyAlignment="1" applyProtection="1">
      <alignment horizontal="center" vertical="center" wrapText="1"/>
      <protection hidden="1"/>
    </xf>
    <xf numFmtId="164" fontId="37" fillId="29" borderId="12" xfId="0" applyNumberFormat="1" applyFont="1" applyFill="1" applyBorder="1" applyAlignment="1" applyProtection="1">
      <alignment horizontal="center" vertical="center"/>
      <protection hidden="1"/>
    </xf>
    <xf numFmtId="167" fontId="38" fillId="35" borderId="12" xfId="0" applyNumberFormat="1" applyFont="1" applyFill="1" applyBorder="1" applyAlignment="1" applyProtection="1">
      <alignment horizontal="center" vertical="center"/>
      <protection hidden="1"/>
    </xf>
    <xf numFmtId="9" fontId="37" fillId="30" borderId="12" xfId="39" applyFont="1" applyFill="1" applyBorder="1" applyAlignment="1" applyProtection="1">
      <alignment horizontal="center" vertical="center"/>
      <protection hidden="1"/>
    </xf>
    <xf numFmtId="164" fontId="38" fillId="29" borderId="12" xfId="0" applyNumberFormat="1" applyFont="1" applyFill="1" applyBorder="1" applyAlignment="1" applyProtection="1">
      <alignment horizontal="center" vertical="center"/>
      <protection hidden="1"/>
    </xf>
    <xf numFmtId="164" fontId="38" fillId="30" borderId="12" xfId="0" applyNumberFormat="1" applyFont="1" applyFill="1" applyBorder="1" applyAlignment="1" applyProtection="1">
      <alignment horizontal="center" vertical="center"/>
      <protection hidden="1"/>
    </xf>
    <xf numFmtId="164" fontId="37" fillId="50" borderId="12" xfId="0" applyNumberFormat="1" applyFont="1" applyFill="1" applyBorder="1" applyAlignment="1" applyProtection="1">
      <alignment horizontal="center" vertical="center"/>
      <protection hidden="1"/>
    </xf>
    <xf numFmtId="0" fontId="20" fillId="25" borderId="12" xfId="0" applyFont="1" applyFill="1" applyBorder="1" applyAlignment="1" applyProtection="1">
      <alignment horizontal="center" vertical="center"/>
      <protection locked="0" hidden="1"/>
    </xf>
    <xf numFmtId="164" fontId="37" fillId="23" borderId="12" xfId="0" applyNumberFormat="1" applyFont="1" applyFill="1" applyBorder="1" applyAlignment="1" applyProtection="1">
      <alignment horizontal="center" vertical="center"/>
      <protection hidden="1"/>
    </xf>
    <xf numFmtId="9" fontId="37" fillId="23" borderId="12" xfId="0" applyNumberFormat="1" applyFont="1" applyFill="1" applyBorder="1" applyAlignment="1" applyProtection="1">
      <alignment horizontal="center" vertical="center"/>
      <protection hidden="1"/>
    </xf>
    <xf numFmtId="167" fontId="37" fillId="34" borderId="12" xfId="0" applyNumberFormat="1" applyFont="1" applyFill="1" applyBorder="1" applyAlignment="1" applyProtection="1">
      <alignment horizontal="center" vertical="center"/>
      <protection hidden="1"/>
    </xf>
    <xf numFmtId="9" fontId="37" fillId="34" borderId="12" xfId="0" applyNumberFormat="1" applyFont="1" applyFill="1" applyBorder="1" applyAlignment="1" applyProtection="1">
      <alignment horizontal="center" vertical="center"/>
      <protection hidden="1"/>
    </xf>
    <xf numFmtId="164" fontId="37" fillId="26" borderId="12" xfId="0" applyNumberFormat="1" applyFont="1" applyFill="1" applyBorder="1" applyAlignment="1" applyProtection="1">
      <alignment horizontal="center" vertical="center"/>
      <protection hidden="1"/>
    </xf>
    <xf numFmtId="9" fontId="37" fillId="27" borderId="12" xfId="0" applyNumberFormat="1" applyFont="1" applyFill="1" applyBorder="1" applyAlignment="1" applyProtection="1">
      <alignment horizontal="center" vertical="center"/>
      <protection hidden="1"/>
    </xf>
    <xf numFmtId="9" fontId="37" fillId="26" borderId="12" xfId="0" applyNumberFormat="1" applyFont="1" applyFill="1" applyBorder="1" applyAlignment="1" applyProtection="1">
      <alignment horizontal="center" vertical="center"/>
      <protection hidden="1"/>
    </xf>
    <xf numFmtId="164" fontId="37" fillId="49" borderId="12" xfId="0" applyNumberFormat="1" applyFont="1" applyFill="1" applyBorder="1" applyAlignment="1" applyProtection="1">
      <alignment horizontal="center" vertical="center"/>
      <protection hidden="1"/>
    </xf>
    <xf numFmtId="0" fontId="63" fillId="17" borderId="0" xfId="0" applyFont="1" applyFill="1" applyAlignment="1">
      <alignment vertical="center"/>
    </xf>
    <xf numFmtId="0" fontId="53" fillId="2" borderId="0" xfId="0" applyFont="1" applyFill="1" applyAlignment="1">
      <alignment vertical="center"/>
    </xf>
    <xf numFmtId="0" fontId="64" fillId="17" borderId="0" xfId="0" applyFont="1" applyFill="1" applyAlignment="1">
      <alignment vertical="center"/>
    </xf>
    <xf numFmtId="0" fontId="28" fillId="2" borderId="0" xfId="0" applyFont="1" applyFill="1" applyAlignment="1" applyProtection="1">
      <alignment vertical="center" wrapText="1"/>
      <protection hidden="1"/>
    </xf>
    <xf numFmtId="0" fontId="28" fillId="2" borderId="0" xfId="0" applyFont="1" applyFill="1" applyAlignment="1" applyProtection="1">
      <alignment vertical="center"/>
      <protection hidden="1"/>
    </xf>
    <xf numFmtId="0" fontId="38" fillId="17" borderId="0" xfId="0" applyFont="1" applyFill="1" applyAlignment="1" applyProtection="1">
      <alignment vertical="center"/>
      <protection hidden="1"/>
    </xf>
    <xf numFmtId="0" fontId="38" fillId="17" borderId="0" xfId="0" applyFont="1" applyFill="1" applyAlignment="1" applyProtection="1">
      <alignment vertical="center" wrapText="1"/>
      <protection hidden="1"/>
    </xf>
    <xf numFmtId="0" fontId="40" fillId="17" borderId="0" xfId="0" applyFont="1" applyFill="1" applyAlignment="1" applyProtection="1">
      <alignment vertical="center"/>
      <protection hidden="1"/>
    </xf>
    <xf numFmtId="0" fontId="28" fillId="17" borderId="0" xfId="0" applyFont="1" applyFill="1" applyAlignment="1" applyProtection="1">
      <alignment vertical="center"/>
      <protection hidden="1"/>
    </xf>
    <xf numFmtId="0" fontId="28" fillId="17" borderId="0" xfId="0" applyFont="1" applyFill="1" applyAlignment="1" applyProtection="1">
      <alignment vertical="center" wrapText="1"/>
      <protection hidden="1"/>
    </xf>
    <xf numFmtId="0" fontId="19" fillId="2" borderId="0" xfId="0" applyFont="1" applyFill="1" applyAlignment="1" applyProtection="1">
      <alignment vertical="center" wrapText="1"/>
      <protection hidden="1"/>
    </xf>
    <xf numFmtId="0" fontId="37" fillId="33" borderId="12" xfId="0" applyFont="1" applyFill="1" applyBorder="1" applyAlignment="1" applyProtection="1">
      <alignment horizontal="center" vertical="center"/>
      <protection hidden="1"/>
    </xf>
    <xf numFmtId="0" fontId="37" fillId="32" borderId="12" xfId="0" applyFont="1" applyFill="1" applyBorder="1" applyAlignment="1" applyProtection="1">
      <alignment horizontal="center" vertical="center" wrapText="1"/>
      <protection hidden="1"/>
    </xf>
    <xf numFmtId="0" fontId="37" fillId="30" borderId="11" xfId="0" applyFont="1" applyFill="1" applyBorder="1" applyAlignment="1" applyProtection="1">
      <alignment horizontal="center" vertical="center"/>
      <protection hidden="1"/>
    </xf>
    <xf numFmtId="167" fontId="38" fillId="48" borderId="12" xfId="0" applyNumberFormat="1" applyFont="1" applyFill="1" applyBorder="1" applyAlignment="1" applyProtection="1">
      <alignment horizontal="center" vertical="center"/>
      <protection hidden="1"/>
    </xf>
    <xf numFmtId="167" fontId="37" fillId="45" borderId="12" xfId="0" applyNumberFormat="1" applyFont="1" applyFill="1" applyBorder="1" applyAlignment="1" applyProtection="1">
      <alignment horizontal="center" vertical="center"/>
      <protection hidden="1"/>
    </xf>
    <xf numFmtId="167" fontId="38" fillId="30" borderId="12" xfId="0" applyNumberFormat="1" applyFont="1" applyFill="1" applyBorder="1" applyAlignment="1" applyProtection="1">
      <alignment horizontal="center" vertical="center"/>
      <protection hidden="1"/>
    </xf>
    <xf numFmtId="9" fontId="38" fillId="30" borderId="12" xfId="0" applyNumberFormat="1" applyFont="1" applyFill="1" applyBorder="1" applyAlignment="1" applyProtection="1">
      <alignment horizontal="center" vertical="center"/>
      <protection hidden="1"/>
    </xf>
    <xf numFmtId="167" fontId="38" fillId="17" borderId="0" xfId="0" applyNumberFormat="1" applyFont="1" applyFill="1" applyAlignment="1" applyProtection="1">
      <alignment vertical="center"/>
      <protection hidden="1"/>
    </xf>
    <xf numFmtId="0" fontId="37" fillId="34" borderId="12" xfId="0" applyFont="1" applyFill="1" applyBorder="1" applyAlignment="1" applyProtection="1">
      <alignment horizontal="center" vertical="center"/>
      <protection hidden="1"/>
    </xf>
    <xf numFmtId="167" fontId="37" fillId="46" borderId="12" xfId="0" applyNumberFormat="1" applyFont="1" applyFill="1" applyBorder="1" applyAlignment="1" applyProtection="1">
      <alignment horizontal="center" vertical="center"/>
      <protection hidden="1"/>
    </xf>
    <xf numFmtId="167" fontId="37" fillId="42" borderId="12" xfId="0" applyNumberFormat="1" applyFont="1" applyFill="1" applyBorder="1" applyAlignment="1" applyProtection="1">
      <alignment horizontal="center" vertical="center"/>
      <protection hidden="1"/>
    </xf>
    <xf numFmtId="167" fontId="37" fillId="47" borderId="12" xfId="0" applyNumberFormat="1" applyFont="1" applyFill="1" applyBorder="1" applyAlignment="1" applyProtection="1">
      <alignment horizontal="center" vertical="center"/>
      <protection hidden="1"/>
    </xf>
    <xf numFmtId="9" fontId="37" fillId="42" borderId="12" xfId="0" applyNumberFormat="1" applyFont="1" applyFill="1" applyBorder="1" applyAlignment="1" applyProtection="1">
      <alignment horizontal="center" vertical="center"/>
      <protection hidden="1"/>
    </xf>
    <xf numFmtId="9" fontId="37" fillId="47" borderId="12" xfId="0" applyNumberFormat="1" applyFont="1" applyFill="1" applyBorder="1" applyAlignment="1" applyProtection="1">
      <alignment horizontal="center" vertical="center"/>
      <protection hidden="1"/>
    </xf>
    <xf numFmtId="0" fontId="38" fillId="18" borderId="0" xfId="0" applyFont="1" applyFill="1" applyAlignment="1" applyProtection="1">
      <alignment horizontal="center" vertical="center"/>
      <protection hidden="1"/>
    </xf>
    <xf numFmtId="0" fontId="38" fillId="18" borderId="0" xfId="0" applyFont="1" applyFill="1" applyAlignment="1" applyProtection="1">
      <alignment horizontal="center" vertical="center" wrapText="1"/>
      <protection hidden="1"/>
    </xf>
    <xf numFmtId="0" fontId="39" fillId="19" borderId="0" xfId="0" applyFont="1" applyFill="1" applyAlignment="1" applyProtection="1">
      <alignment vertical="center"/>
      <protection hidden="1"/>
    </xf>
    <xf numFmtId="0" fontId="38" fillId="19" borderId="0" xfId="0" applyFont="1" applyFill="1" applyAlignment="1" applyProtection="1">
      <alignment vertical="center"/>
      <protection hidden="1"/>
    </xf>
    <xf numFmtId="0" fontId="39" fillId="18" borderId="0" xfId="0" applyFont="1" applyFill="1" applyAlignment="1" applyProtection="1">
      <alignment vertical="center"/>
      <protection hidden="1"/>
    </xf>
    <xf numFmtId="167" fontId="37" fillId="48" borderId="12" xfId="0" applyNumberFormat="1" applyFont="1" applyFill="1" applyBorder="1" applyAlignment="1" applyProtection="1">
      <alignment horizontal="center" vertical="center"/>
      <protection hidden="1"/>
    </xf>
    <xf numFmtId="0" fontId="37" fillId="34" borderId="13" xfId="0" applyFont="1" applyFill="1" applyBorder="1" applyAlignment="1" applyProtection="1">
      <alignment horizontal="center" vertical="center"/>
      <protection hidden="1"/>
    </xf>
    <xf numFmtId="0" fontId="37" fillId="32" borderId="13" xfId="0" applyFont="1" applyFill="1" applyBorder="1" applyAlignment="1" applyProtection="1">
      <alignment horizontal="center" vertical="center" wrapText="1"/>
      <protection hidden="1"/>
    </xf>
    <xf numFmtId="0" fontId="37" fillId="34" borderId="14" xfId="0" applyFont="1" applyFill="1" applyBorder="1" applyAlignment="1" applyProtection="1">
      <alignment horizontal="center" vertical="center"/>
      <protection hidden="1"/>
    </xf>
    <xf numFmtId="0" fontId="37" fillId="32" borderId="12" xfId="0" applyFont="1" applyFill="1" applyBorder="1" applyAlignment="1" applyProtection="1">
      <alignment horizontal="center" vertical="center"/>
      <protection hidden="1"/>
    </xf>
    <xf numFmtId="9" fontId="25" fillId="42" borderId="12" xfId="39" applyFont="1" applyFill="1" applyBorder="1" applyAlignment="1" applyProtection="1">
      <alignment horizontal="center" vertical="center"/>
      <protection hidden="1"/>
    </xf>
    <xf numFmtId="0" fontId="20" fillId="2" borderId="0" xfId="0" applyFont="1" applyFill="1" applyAlignment="1" applyProtection="1">
      <alignment vertical="center" wrapText="1"/>
      <protection hidden="1"/>
    </xf>
    <xf numFmtId="0" fontId="20" fillId="17" borderId="0" xfId="0" applyFont="1" applyFill="1" applyAlignment="1" applyProtection="1">
      <alignment vertical="center" wrapText="1"/>
      <protection hidden="1"/>
    </xf>
    <xf numFmtId="0" fontId="20" fillId="0" borderId="0" xfId="0" applyFont="1" applyAlignment="1" applyProtection="1">
      <alignment vertical="center" wrapText="1"/>
      <protection hidden="1"/>
    </xf>
    <xf numFmtId="0" fontId="18" fillId="0" borderId="0" xfId="0" applyFont="1" applyAlignment="1" applyProtection="1">
      <alignment vertical="center" wrapText="1"/>
      <protection hidden="1"/>
    </xf>
    <xf numFmtId="0" fontId="20" fillId="36" borderId="12" xfId="0" applyFont="1" applyFill="1" applyBorder="1" applyAlignment="1" applyProtection="1">
      <alignment horizontal="center" vertical="center" wrapText="1"/>
      <protection hidden="1"/>
    </xf>
    <xf numFmtId="0" fontId="20" fillId="26" borderId="12" xfId="0" applyFont="1" applyFill="1" applyBorder="1" applyAlignment="1" applyProtection="1">
      <alignment horizontal="center" vertical="center" wrapText="1"/>
      <protection hidden="1"/>
    </xf>
    <xf numFmtId="0" fontId="18" fillId="17" borderId="0" xfId="0" applyFont="1" applyFill="1" applyAlignment="1" applyProtection="1">
      <alignment vertical="center" wrapText="1"/>
      <protection hidden="1"/>
    </xf>
    <xf numFmtId="0" fontId="20" fillId="17"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37" fillId="25" borderId="12" xfId="0" applyFont="1" applyFill="1" applyBorder="1" applyAlignment="1" applyProtection="1">
      <alignment horizontal="left" vertical="top" wrapText="1"/>
      <protection hidden="1"/>
    </xf>
    <xf numFmtId="164" fontId="38" fillId="29" borderId="12" xfId="0" applyNumberFormat="1" applyFont="1" applyFill="1" applyBorder="1" applyAlignment="1" applyProtection="1">
      <alignment horizontal="center" vertical="center" wrapText="1"/>
      <protection hidden="1"/>
    </xf>
    <xf numFmtId="164" fontId="37" fillId="27" borderId="12" xfId="0" applyNumberFormat="1" applyFont="1" applyFill="1" applyBorder="1" applyAlignment="1" applyProtection="1">
      <alignment horizontal="right" vertical="center" wrapText="1"/>
      <protection hidden="1"/>
    </xf>
    <xf numFmtId="164" fontId="37" fillId="27" borderId="12" xfId="0" applyNumberFormat="1" applyFont="1" applyFill="1" applyBorder="1" applyAlignment="1" applyProtection="1">
      <alignment horizontal="center" vertical="center" wrapText="1"/>
      <protection hidden="1"/>
    </xf>
    <xf numFmtId="164" fontId="37" fillId="29" borderId="12" xfId="0" applyNumberFormat="1" applyFont="1" applyFill="1" applyBorder="1" applyAlignment="1" applyProtection="1">
      <alignment horizontal="center" vertical="center" wrapText="1"/>
      <protection hidden="1"/>
    </xf>
    <xf numFmtId="0" fontId="27" fillId="17" borderId="0" xfId="0" applyFont="1" applyFill="1" applyAlignment="1" applyProtection="1">
      <alignment vertical="center" wrapText="1"/>
      <protection hidden="1"/>
    </xf>
    <xf numFmtId="0" fontId="20" fillId="49" borderId="12" xfId="0" applyFont="1" applyFill="1" applyBorder="1" applyAlignment="1" applyProtection="1">
      <alignment horizontal="center" vertical="center" wrapText="1"/>
      <protection hidden="1"/>
    </xf>
    <xf numFmtId="164" fontId="37" fillId="50" borderId="12" xfId="0" applyNumberFormat="1" applyFont="1" applyFill="1" applyBorder="1" applyAlignment="1" applyProtection="1">
      <alignment horizontal="center" vertical="center" wrapText="1"/>
      <protection hidden="1"/>
    </xf>
    <xf numFmtId="164" fontId="37" fillId="50" borderId="12" xfId="0" applyNumberFormat="1" applyFont="1" applyFill="1" applyBorder="1" applyAlignment="1" applyProtection="1">
      <alignment horizontal="right" vertical="center" wrapText="1"/>
      <protection hidden="1"/>
    </xf>
    <xf numFmtId="0" fontId="37" fillId="28" borderId="13"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wrapText="1"/>
      <protection hidden="1"/>
    </xf>
    <xf numFmtId="164" fontId="18" fillId="29" borderId="12" xfId="0" applyNumberFormat="1" applyFont="1" applyFill="1" applyBorder="1" applyAlignment="1" applyProtection="1">
      <alignment horizontal="center" vertical="center" wrapText="1"/>
      <protection hidden="1"/>
    </xf>
    <xf numFmtId="0" fontId="20" fillId="43" borderId="17" xfId="0" applyFont="1" applyFill="1" applyBorder="1" applyAlignment="1" applyProtection="1">
      <alignment horizontal="center" vertical="center" wrapText="1"/>
      <protection hidden="1"/>
    </xf>
    <xf numFmtId="164" fontId="20" fillId="29" borderId="12" xfId="0" applyNumberFormat="1" applyFont="1" applyFill="1" applyBorder="1" applyAlignment="1" applyProtection="1">
      <alignment horizontal="center" vertical="center" wrapText="1"/>
      <protection hidden="1"/>
    </xf>
    <xf numFmtId="164" fontId="20" fillId="26" borderId="12" xfId="0" applyNumberFormat="1" applyFont="1" applyFill="1" applyBorder="1" applyAlignment="1" applyProtection="1">
      <alignment horizontal="center" vertical="center" wrapText="1"/>
      <protection hidden="1"/>
    </xf>
    <xf numFmtId="164" fontId="20" fillId="50" borderId="12" xfId="0" applyNumberFormat="1" applyFont="1" applyFill="1" applyBorder="1" applyAlignment="1" applyProtection="1">
      <alignment horizontal="center" vertical="center" wrapText="1"/>
      <protection hidden="1"/>
    </xf>
    <xf numFmtId="164" fontId="32" fillId="23" borderId="12" xfId="0" applyNumberFormat="1" applyFont="1" applyFill="1" applyBorder="1" applyAlignment="1" applyProtection="1">
      <alignment vertical="center" wrapText="1"/>
      <protection locked="0"/>
    </xf>
    <xf numFmtId="0" fontId="20" fillId="26" borderId="16" xfId="0" applyFont="1" applyFill="1" applyBorder="1" applyAlignment="1" applyProtection="1">
      <alignment horizontal="center" vertical="center" wrapText="1"/>
      <protection locked="0"/>
    </xf>
    <xf numFmtId="0" fontId="20" fillId="26" borderId="16" xfId="0" applyFont="1" applyFill="1" applyBorder="1" applyAlignment="1" applyProtection="1">
      <alignment vertical="center" wrapText="1"/>
      <protection locked="0"/>
    </xf>
    <xf numFmtId="0" fontId="20" fillId="26" borderId="15" xfId="0" applyFont="1" applyFill="1" applyBorder="1" applyAlignment="1" applyProtection="1">
      <alignment vertical="center" wrapText="1"/>
      <protection locked="0"/>
    </xf>
    <xf numFmtId="0" fontId="20" fillId="26" borderId="12" xfId="0" applyFont="1" applyFill="1" applyBorder="1" applyAlignment="1" applyProtection="1">
      <alignment vertical="center" wrapText="1"/>
      <protection locked="0"/>
    </xf>
    <xf numFmtId="164" fontId="20" fillId="27" borderId="12" xfId="0" applyNumberFormat="1" applyFont="1" applyFill="1" applyBorder="1" applyAlignment="1" applyProtection="1">
      <alignment vertical="center" wrapText="1"/>
      <protection locked="0"/>
    </xf>
    <xf numFmtId="164" fontId="32" fillId="0" borderId="18" xfId="0" applyNumberFormat="1" applyFont="1" applyBorder="1" applyAlignment="1" applyProtection="1">
      <alignment vertical="center" wrapText="1"/>
      <protection locked="0"/>
    </xf>
    <xf numFmtId="164" fontId="32" fillId="0" borderId="12" xfId="0" applyNumberFormat="1" applyFont="1" applyBorder="1" applyAlignment="1" applyProtection="1">
      <alignment vertical="center" wrapText="1"/>
      <protection locked="0"/>
    </xf>
    <xf numFmtId="0" fontId="20" fillId="26" borderId="12" xfId="0" applyFont="1" applyFill="1" applyBorder="1" applyAlignment="1" applyProtection="1">
      <alignment horizontal="center" vertical="center" wrapText="1"/>
      <protection locked="0"/>
    </xf>
    <xf numFmtId="0" fontId="20" fillId="2" borderId="0" xfId="0" applyFont="1" applyFill="1" applyAlignment="1">
      <alignment horizontal="left" vertical="center" wrapText="1"/>
    </xf>
    <xf numFmtId="0" fontId="47" fillId="2" borderId="0" xfId="0" applyFont="1" applyFill="1" applyAlignment="1">
      <alignment horizontal="left" vertical="center" wrapText="1"/>
    </xf>
    <xf numFmtId="164" fontId="38" fillId="17" borderId="0" xfId="0" applyNumberFormat="1" applyFont="1" applyFill="1" applyAlignment="1">
      <alignment vertical="center"/>
    </xf>
    <xf numFmtId="0" fontId="18" fillId="25" borderId="18" xfId="0" applyFont="1" applyFill="1" applyBorder="1" applyAlignment="1">
      <alignment horizontal="center" vertical="center" wrapText="1"/>
    </xf>
    <xf numFmtId="164" fontId="20" fillId="26" borderId="15" xfId="0" applyNumberFormat="1" applyFont="1" applyFill="1" applyBorder="1" applyAlignment="1">
      <alignment vertical="center" wrapText="1"/>
    </xf>
    <xf numFmtId="0" fontId="68" fillId="8" borderId="12" xfId="0" applyFont="1" applyFill="1" applyBorder="1" applyAlignment="1" applyProtection="1">
      <alignment vertical="center" wrapText="1"/>
      <protection locked="0"/>
    </xf>
    <xf numFmtId="0" fontId="60" fillId="8" borderId="12" xfId="0" applyFont="1" applyFill="1" applyBorder="1" applyAlignment="1" applyProtection="1">
      <alignment vertical="center" wrapText="1"/>
      <protection locked="0"/>
    </xf>
    <xf numFmtId="164" fontId="60" fillId="8" borderId="12" xfId="0" applyNumberFormat="1" applyFont="1" applyFill="1" applyBorder="1" applyAlignment="1" applyProtection="1">
      <alignment vertical="center" wrapText="1"/>
      <protection locked="0"/>
    </xf>
    <xf numFmtId="0" fontId="69" fillId="8" borderId="12" xfId="0" applyFont="1" applyFill="1" applyBorder="1" applyAlignment="1" applyProtection="1">
      <alignment vertical="center" wrapText="1"/>
      <protection locked="0"/>
    </xf>
    <xf numFmtId="9" fontId="45" fillId="2" borderId="0" xfId="0" applyNumberFormat="1" applyFont="1" applyFill="1" applyAlignment="1">
      <alignment vertical="center" wrapText="1"/>
    </xf>
    <xf numFmtId="0" fontId="37" fillId="31" borderId="12" xfId="0" applyFont="1" applyFill="1" applyBorder="1" applyAlignment="1">
      <alignment vertical="center" wrapText="1"/>
    </xf>
    <xf numFmtId="9" fontId="38" fillId="29" borderId="12" xfId="39" applyFont="1" applyFill="1" applyBorder="1" applyAlignment="1" applyProtection="1">
      <alignment horizontal="center" vertical="center" wrapText="1"/>
    </xf>
    <xf numFmtId="9" fontId="38" fillId="23" borderId="12" xfId="39" applyFont="1" applyFill="1" applyBorder="1" applyAlignment="1" applyProtection="1">
      <alignment horizontal="center" vertical="center" wrapText="1"/>
    </xf>
    <xf numFmtId="164" fontId="20" fillId="23" borderId="12" xfId="0" applyNumberFormat="1" applyFont="1" applyFill="1" applyBorder="1" applyAlignment="1">
      <alignment horizontal="right" vertical="center" wrapText="1"/>
    </xf>
    <xf numFmtId="164" fontId="37" fillId="30" borderId="12" xfId="0" applyNumberFormat="1" applyFont="1" applyFill="1" applyBorder="1" applyAlignment="1" applyProtection="1">
      <alignment horizontal="center" vertical="center" wrapText="1"/>
      <protection hidden="1"/>
    </xf>
    <xf numFmtId="164" fontId="37" fillId="45" borderId="12" xfId="0" applyNumberFormat="1" applyFont="1" applyFill="1" applyBorder="1" applyAlignment="1" applyProtection="1">
      <alignment horizontal="center" vertical="center" wrapText="1"/>
      <protection hidden="1"/>
    </xf>
    <xf numFmtId="4" fontId="18" fillId="2" borderId="0" xfId="0" applyNumberFormat="1" applyFont="1" applyFill="1" applyAlignment="1" applyProtection="1">
      <alignment vertical="center"/>
      <protection hidden="1"/>
    </xf>
    <xf numFmtId="0" fontId="39" fillId="30" borderId="12" xfId="0" applyFont="1" applyFill="1" applyBorder="1" applyAlignment="1">
      <alignment horizontal="center" vertical="center" wrapText="1"/>
    </xf>
    <xf numFmtId="4" fontId="60" fillId="8" borderId="12" xfId="0" applyNumberFormat="1" applyFont="1" applyFill="1" applyBorder="1" applyAlignment="1" applyProtection="1">
      <alignment vertical="center" wrapText="1"/>
      <protection locked="0"/>
    </xf>
    <xf numFmtId="0" fontId="20" fillId="41" borderId="0" xfId="0" applyFont="1" applyFill="1" applyAlignment="1">
      <alignment horizontal="center" vertical="center" wrapText="1"/>
    </xf>
    <xf numFmtId="166" fontId="20" fillId="39" borderId="0" xfId="0" applyNumberFormat="1" applyFont="1" applyFill="1" applyAlignment="1">
      <alignment vertical="center" wrapText="1"/>
    </xf>
    <xf numFmtId="0" fontId="52" fillId="41" borderId="0" xfId="0" applyFont="1" applyFill="1" applyAlignment="1">
      <alignment vertical="center"/>
    </xf>
    <xf numFmtId="167" fontId="64" fillId="39" borderId="0" xfId="39" applyNumberFormat="1" applyFont="1" applyFill="1" applyAlignment="1" applyProtection="1">
      <alignment vertical="center" wrapText="1"/>
    </xf>
    <xf numFmtId="10" fontId="41" fillId="34" borderId="12" xfId="39" applyNumberFormat="1" applyFill="1" applyBorder="1" applyAlignment="1" applyProtection="1">
      <alignment horizontal="center" vertical="center"/>
      <protection hidden="1"/>
    </xf>
    <xf numFmtId="0" fontId="38" fillId="17" borderId="0" xfId="0" applyFont="1" applyFill="1" applyAlignment="1">
      <alignment horizontal="center" vertical="center"/>
    </xf>
    <xf numFmtId="0" fontId="44" fillId="2" borderId="0" xfId="0" applyFont="1" applyFill="1" applyAlignment="1">
      <alignment horizontal="left" vertical="center" wrapText="1"/>
    </xf>
    <xf numFmtId="0" fontId="44" fillId="2" borderId="0" xfId="0" applyFont="1" applyFill="1" applyAlignment="1">
      <alignment horizontal="center" vertical="center" wrapText="1"/>
    </xf>
    <xf numFmtId="0" fontId="44" fillId="0" borderId="0" xfId="0" applyFont="1" applyAlignment="1">
      <alignment horizontal="left" vertical="center" wrapText="1"/>
    </xf>
    <xf numFmtId="0" fontId="53" fillId="2" borderId="0" xfId="0" applyFont="1" applyFill="1" applyAlignment="1">
      <alignment horizontal="center" vertical="center" wrapText="1"/>
    </xf>
    <xf numFmtId="0" fontId="44" fillId="2" borderId="0" xfId="0" applyFont="1" applyFill="1" applyAlignment="1">
      <alignment horizontal="right" vertical="center" wrapText="1"/>
    </xf>
    <xf numFmtId="0" fontId="53" fillId="2" borderId="0" xfId="0" applyFont="1" applyFill="1" applyAlignment="1">
      <alignment horizontal="left" vertical="center" wrapText="1"/>
    </xf>
    <xf numFmtId="0" fontId="53" fillId="2" borderId="0" xfId="0" applyFont="1" applyFill="1" applyAlignment="1">
      <alignment vertical="center" wrapText="1"/>
    </xf>
    <xf numFmtId="0" fontId="53" fillId="26" borderId="16" xfId="0" applyFont="1" applyFill="1" applyBorder="1" applyAlignment="1" applyProtection="1">
      <alignment vertical="center" wrapText="1"/>
      <protection locked="0"/>
    </xf>
    <xf numFmtId="0" fontId="53" fillId="26" borderId="15" xfId="0" applyFont="1" applyFill="1" applyBorder="1" applyAlignment="1" applyProtection="1">
      <alignment vertical="center" wrapText="1"/>
      <protection locked="0"/>
    </xf>
    <xf numFmtId="0" fontId="44" fillId="39" borderId="0" xfId="0" applyFont="1" applyFill="1" applyAlignment="1">
      <alignment vertical="center" wrapText="1"/>
    </xf>
    <xf numFmtId="0" fontId="44" fillId="41" borderId="0" xfId="0" applyFont="1" applyFill="1" applyAlignment="1">
      <alignment vertical="center" wrapText="1"/>
    </xf>
    <xf numFmtId="0" fontId="53" fillId="2" borderId="0" xfId="0" applyFont="1" applyFill="1" applyAlignment="1">
      <alignment horizontal="center" vertical="center"/>
    </xf>
    <xf numFmtId="0" fontId="53" fillId="26" borderId="12" xfId="0" applyFont="1" applyFill="1" applyBorder="1" applyAlignment="1" applyProtection="1">
      <alignment vertical="center" wrapText="1"/>
      <protection locked="0"/>
    </xf>
    <xf numFmtId="0" fontId="54" fillId="2" borderId="0" xfId="0" applyFont="1" applyFill="1" applyAlignment="1">
      <alignment horizontal="right" vertical="center" wrapText="1"/>
    </xf>
    <xf numFmtId="0" fontId="53" fillId="26" borderId="12" xfId="0" applyFont="1" applyFill="1" applyBorder="1" applyAlignment="1" applyProtection="1">
      <alignment horizontal="center" vertical="center" wrapText="1"/>
      <protection locked="0"/>
    </xf>
    <xf numFmtId="9" fontId="71" fillId="29" borderId="12" xfId="39" applyFont="1" applyFill="1" applyBorder="1" applyAlignment="1" applyProtection="1">
      <alignment horizontal="right" vertical="center" wrapText="1"/>
    </xf>
    <xf numFmtId="9" fontId="71" fillId="29" borderId="12" xfId="39" applyFont="1" applyFill="1" applyBorder="1" applyAlignment="1" applyProtection="1">
      <alignment horizontal="right" vertical="center" wrapText="1"/>
      <protection locked="0"/>
    </xf>
    <xf numFmtId="0" fontId="56" fillId="39" borderId="0" xfId="0" applyFont="1" applyFill="1" applyAlignment="1" applyProtection="1">
      <alignment horizontal="left" vertical="center"/>
      <protection locked="0"/>
    </xf>
    <xf numFmtId="49" fontId="70" fillId="29" borderId="12" xfId="0" applyNumberFormat="1" applyFont="1" applyFill="1" applyBorder="1" applyAlignment="1">
      <alignment horizontal="center" vertical="center"/>
    </xf>
    <xf numFmtId="0" fontId="70" fillId="29" borderId="12" xfId="0" applyFont="1" applyFill="1" applyBorder="1" applyAlignment="1">
      <alignment horizontal="center" vertical="center"/>
    </xf>
    <xf numFmtId="0" fontId="47" fillId="2" borderId="0" xfId="0" applyFont="1" applyFill="1" applyAlignment="1">
      <alignment horizontal="center" vertical="center" wrapText="1"/>
    </xf>
    <xf numFmtId="49" fontId="61" fillId="30" borderId="12" xfId="0" applyNumberFormat="1" applyFont="1" applyFill="1" applyBorder="1" applyAlignment="1" applyProtection="1">
      <alignment horizontal="center" vertical="center" wrapText="1"/>
      <protection hidden="1"/>
    </xf>
    <xf numFmtId="0" fontId="20" fillId="25" borderId="12" xfId="0" applyFont="1" applyFill="1" applyBorder="1" applyAlignment="1">
      <alignment horizontal="left" vertical="center" wrapText="1"/>
    </xf>
    <xf numFmtId="0" fontId="74" fillId="43" borderId="17" xfId="0" applyFont="1" applyFill="1" applyBorder="1" applyAlignment="1">
      <alignment horizontal="right" vertical="center" wrapText="1"/>
    </xf>
    <xf numFmtId="0" fontId="37" fillId="44" borderId="14" xfId="0" applyFont="1" applyFill="1" applyBorder="1" applyAlignment="1" applyProtection="1">
      <alignment horizontal="center" vertical="center" wrapText="1"/>
      <protection hidden="1"/>
    </xf>
    <xf numFmtId="167" fontId="37" fillId="45" borderId="14" xfId="0" applyNumberFormat="1" applyFont="1" applyFill="1" applyBorder="1" applyAlignment="1" applyProtection="1">
      <alignment horizontal="center" vertical="center"/>
      <protection hidden="1"/>
    </xf>
    <xf numFmtId="167" fontId="37" fillId="47" borderId="14" xfId="0" applyNumberFormat="1" applyFont="1" applyFill="1" applyBorder="1" applyAlignment="1" applyProtection="1">
      <alignment horizontal="center" vertical="center"/>
      <protection hidden="1"/>
    </xf>
    <xf numFmtId="9" fontId="37" fillId="47" borderId="14" xfId="0" applyNumberFormat="1" applyFont="1" applyFill="1" applyBorder="1" applyAlignment="1" applyProtection="1">
      <alignment horizontal="center" vertical="center"/>
      <protection hidden="1"/>
    </xf>
    <xf numFmtId="0" fontId="38" fillId="39" borderId="0" xfId="0" applyFont="1" applyFill="1" applyAlignment="1" applyProtection="1">
      <alignment vertical="center"/>
      <protection hidden="1"/>
    </xf>
    <xf numFmtId="0" fontId="18" fillId="39" borderId="0" xfId="0" applyFont="1" applyFill="1" applyAlignment="1">
      <alignment vertical="center"/>
    </xf>
    <xf numFmtId="0" fontId="18" fillId="41" borderId="0" xfId="0" applyFont="1" applyFill="1" applyAlignment="1" applyProtection="1">
      <alignment vertical="center"/>
      <protection hidden="1"/>
    </xf>
    <xf numFmtId="0" fontId="20" fillId="39" borderId="0" xfId="0" applyFont="1" applyFill="1" applyAlignment="1">
      <alignment vertical="center"/>
    </xf>
    <xf numFmtId="0" fontId="20" fillId="26" borderId="12" xfId="0" applyFont="1" applyFill="1" applyBorder="1" applyAlignment="1">
      <alignment horizontal="left" vertical="center" wrapText="1"/>
    </xf>
    <xf numFmtId="0" fontId="20" fillId="49" borderId="12" xfId="0" applyFont="1" applyFill="1" applyBorder="1" applyAlignment="1">
      <alignment horizontal="left" vertical="center" wrapText="1"/>
    </xf>
    <xf numFmtId="0" fontId="18" fillId="8" borderId="12" xfId="0" applyFont="1" applyFill="1" applyBorder="1" applyAlignment="1" applyProtection="1">
      <alignment vertical="center" wrapText="1"/>
      <protection locked="0"/>
    </xf>
    <xf numFmtId="4" fontId="18" fillId="8" borderId="12" xfId="0" applyNumberFormat="1" applyFont="1" applyFill="1" applyBorder="1" applyAlignment="1" applyProtection="1">
      <alignment vertical="center" wrapText="1"/>
      <protection locked="0"/>
    </xf>
    <xf numFmtId="9" fontId="18" fillId="2" borderId="0" xfId="0" applyNumberFormat="1" applyFont="1" applyFill="1" applyAlignment="1">
      <alignment vertical="center" wrapText="1"/>
    </xf>
    <xf numFmtId="9" fontId="41" fillId="17" borderId="0" xfId="39" applyFill="1" applyAlignment="1" applyProtection="1">
      <alignment vertical="center"/>
      <protection hidden="1"/>
    </xf>
    <xf numFmtId="0" fontId="18" fillId="8" borderId="38" xfId="0" applyFont="1" applyFill="1" applyBorder="1" applyAlignment="1" applyProtection="1">
      <alignment horizontal="left" vertical="center" wrapText="1"/>
      <protection locked="0"/>
    </xf>
    <xf numFmtId="0" fontId="18" fillId="8" borderId="39" xfId="0" applyFont="1" applyFill="1" applyBorder="1" applyAlignment="1" applyProtection="1">
      <alignment horizontal="left" vertical="center" wrapText="1"/>
      <protection locked="0"/>
    </xf>
    <xf numFmtId="0" fontId="18" fillId="8" borderId="40" xfId="0" applyFont="1" applyFill="1" applyBorder="1" applyAlignment="1" applyProtection="1">
      <alignment horizontal="left" vertical="center" wrapText="1"/>
      <protection locked="0"/>
    </xf>
    <xf numFmtId="168" fontId="76" fillId="17" borderId="0" xfId="0" applyNumberFormat="1" applyFont="1" applyFill="1" applyAlignment="1" applyProtection="1">
      <alignment vertical="center"/>
      <protection hidden="1"/>
    </xf>
    <xf numFmtId="0" fontId="38" fillId="17" borderId="0" xfId="0" applyFont="1" applyFill="1" applyAlignment="1">
      <alignment vertical="center" wrapText="1"/>
    </xf>
    <xf numFmtId="0" fontId="45" fillId="39" borderId="0" xfId="0" applyFont="1" applyFill="1" applyAlignment="1">
      <alignment vertical="center" wrapText="1"/>
    </xf>
    <xf numFmtId="43" fontId="64" fillId="41" borderId="0" xfId="43" applyFont="1" applyFill="1" applyAlignment="1">
      <alignment horizontal="right" vertical="center" wrapText="1"/>
    </xf>
    <xf numFmtId="2" fontId="18" fillId="2" borderId="0" xfId="0" applyNumberFormat="1" applyFont="1" applyFill="1" applyAlignment="1">
      <alignment vertical="center" wrapText="1"/>
    </xf>
    <xf numFmtId="43" fontId="80" fillId="41" borderId="0" xfId="43" applyFont="1" applyFill="1" applyAlignment="1">
      <alignment horizontal="right" vertical="center" wrapText="1"/>
    </xf>
    <xf numFmtId="0" fontId="56" fillId="23" borderId="12" xfId="0" applyFont="1" applyFill="1" applyBorder="1" applyAlignment="1">
      <alignment horizontal="left" vertical="center"/>
    </xf>
    <xf numFmtId="0" fontId="37" fillId="28" borderId="27" xfId="0" applyFont="1" applyFill="1" applyBorder="1" applyAlignment="1">
      <alignment horizontal="left" vertical="center" wrapText="1"/>
    </xf>
    <xf numFmtId="0" fontId="37" fillId="28" borderId="25" xfId="0" applyFont="1" applyFill="1" applyBorder="1" applyAlignment="1">
      <alignment horizontal="left" vertical="center" wrapText="1"/>
    </xf>
    <xf numFmtId="0" fontId="37" fillId="28" borderId="26" xfId="0" applyFont="1" applyFill="1" applyBorder="1" applyAlignment="1">
      <alignment horizontal="left" vertical="center" wrapText="1"/>
    </xf>
    <xf numFmtId="0" fontId="38" fillId="21" borderId="0" xfId="0" applyFont="1" applyFill="1" applyAlignment="1">
      <alignment horizontal="left" vertical="center"/>
    </xf>
    <xf numFmtId="0" fontId="38" fillId="22" borderId="0" xfId="0" applyFont="1" applyFill="1" applyAlignment="1">
      <alignment horizontal="left" vertical="center" wrapText="1"/>
    </xf>
    <xf numFmtId="0" fontId="56" fillId="23" borderId="14" xfId="0" applyFont="1" applyFill="1" applyBorder="1" applyAlignment="1">
      <alignment horizontal="right" vertical="center"/>
    </xf>
    <xf numFmtId="0" fontId="56" fillId="23" borderId="25" xfId="0" applyFont="1" applyFill="1" applyBorder="1" applyAlignment="1">
      <alignment horizontal="right" vertical="center"/>
    </xf>
    <xf numFmtId="0" fontId="56" fillId="23" borderId="26" xfId="0" applyFont="1" applyFill="1" applyBorder="1" applyAlignment="1">
      <alignment horizontal="right" vertical="center"/>
    </xf>
    <xf numFmtId="49" fontId="56" fillId="37" borderId="12" xfId="0" applyNumberFormat="1" applyFont="1" applyFill="1" applyBorder="1" applyAlignment="1" applyProtection="1">
      <alignment horizontal="left" vertical="center"/>
      <protection locked="0"/>
    </xf>
    <xf numFmtId="0" fontId="56" fillId="37" borderId="12" xfId="0" applyFont="1" applyFill="1" applyBorder="1" applyAlignment="1" applyProtection="1">
      <alignment horizontal="left" vertical="center"/>
      <protection locked="0"/>
    </xf>
    <xf numFmtId="0" fontId="59" fillId="17" borderId="0" xfId="0" applyFont="1" applyFill="1" applyAlignment="1">
      <alignment horizontal="center" vertical="center" wrapText="1"/>
    </xf>
    <xf numFmtId="0" fontId="77" fillId="17" borderId="0" xfId="0" applyFont="1" applyFill="1" applyAlignment="1">
      <alignment horizontal="center" vertical="center" wrapText="1"/>
    </xf>
    <xf numFmtId="0" fontId="24" fillId="17" borderId="0" xfId="0" applyFont="1" applyFill="1" applyAlignment="1">
      <alignment horizontal="center" vertical="center"/>
    </xf>
    <xf numFmtId="0" fontId="30" fillId="2" borderId="0" xfId="0" applyFont="1" applyFill="1" applyAlignment="1">
      <alignment horizontal="left" vertical="center" wrapText="1"/>
    </xf>
    <xf numFmtId="9" fontId="20" fillId="23" borderId="12" xfId="0" applyNumberFormat="1" applyFont="1" applyFill="1" applyBorder="1" applyAlignment="1" applyProtection="1">
      <alignment horizontal="center" vertical="center"/>
      <protection hidden="1"/>
    </xf>
    <xf numFmtId="0" fontId="20" fillId="24" borderId="12" xfId="0" applyFont="1" applyFill="1" applyBorder="1" applyAlignment="1" applyProtection="1">
      <alignment horizontal="left" vertical="center" wrapText="1"/>
      <protection hidden="1"/>
    </xf>
    <xf numFmtId="0" fontId="20" fillId="26" borderId="12" xfId="0" applyFont="1" applyFill="1" applyBorder="1" applyAlignment="1" applyProtection="1">
      <alignment horizontal="left" vertical="center" wrapText="1"/>
      <protection hidden="1"/>
    </xf>
    <xf numFmtId="0" fontId="20" fillId="24" borderId="19" xfId="0" applyFont="1" applyFill="1" applyBorder="1" applyAlignment="1" applyProtection="1">
      <alignment horizontal="left" vertical="center" wrapText="1"/>
      <protection hidden="1"/>
    </xf>
    <xf numFmtId="0" fontId="20" fillId="24" borderId="20" xfId="0" applyFont="1" applyFill="1" applyBorder="1" applyAlignment="1" applyProtection="1">
      <alignment horizontal="left" vertical="center" wrapText="1"/>
      <protection hidden="1"/>
    </xf>
    <xf numFmtId="0" fontId="20" fillId="24" borderId="21" xfId="0" applyFont="1" applyFill="1" applyBorder="1" applyAlignment="1" applyProtection="1">
      <alignment horizontal="left" vertical="center" wrapText="1"/>
      <protection hidden="1"/>
    </xf>
    <xf numFmtId="49" fontId="20" fillId="30" borderId="12" xfId="0" applyNumberFormat="1" applyFont="1" applyFill="1" applyBorder="1" applyAlignment="1" applyProtection="1">
      <alignment horizontal="center" vertical="center" wrapText="1"/>
      <protection hidden="1"/>
    </xf>
    <xf numFmtId="0" fontId="37" fillId="24" borderId="14" xfId="0" applyFont="1" applyFill="1" applyBorder="1" applyAlignment="1" applyProtection="1">
      <alignment horizontal="left" vertical="center" wrapText="1"/>
      <protection hidden="1"/>
    </xf>
    <xf numFmtId="0" fontId="37" fillId="24" borderId="25" xfId="0" applyFont="1" applyFill="1" applyBorder="1" applyAlignment="1" applyProtection="1">
      <alignment horizontal="left" vertical="center" wrapText="1"/>
      <protection hidden="1"/>
    </xf>
    <xf numFmtId="0" fontId="37" fillId="24" borderId="26" xfId="0" applyFont="1" applyFill="1" applyBorder="1" applyAlignment="1" applyProtection="1">
      <alignment horizontal="left" vertical="center" wrapText="1"/>
      <protection hidden="1"/>
    </xf>
    <xf numFmtId="0" fontId="20" fillId="24" borderId="12" xfId="0" applyFont="1" applyFill="1" applyBorder="1" applyAlignment="1" applyProtection="1">
      <alignment horizontal="center" vertical="center" wrapText="1"/>
      <protection hidden="1"/>
    </xf>
    <xf numFmtId="0" fontId="18" fillId="25" borderId="12" xfId="0" applyFont="1" applyFill="1" applyBorder="1" applyAlignment="1" applyProtection="1">
      <alignment horizontal="center" vertical="center" wrapText="1"/>
      <protection hidden="1"/>
    </xf>
    <xf numFmtId="0" fontId="20" fillId="25" borderId="12" xfId="0" applyFont="1" applyFill="1" applyBorder="1" applyAlignment="1" applyProtection="1">
      <alignment horizontal="center" vertical="center" wrapText="1"/>
      <protection hidden="1"/>
    </xf>
    <xf numFmtId="0" fontId="67" fillId="29" borderId="0" xfId="0" applyFont="1" applyFill="1" applyAlignment="1">
      <alignment horizontal="center" vertical="center" wrapText="1"/>
    </xf>
    <xf numFmtId="0" fontId="20" fillId="26" borderId="14" xfId="0" applyFont="1" applyFill="1" applyBorder="1" applyAlignment="1" applyProtection="1">
      <alignment horizontal="center" vertical="center" wrapText="1"/>
      <protection locked="0"/>
    </xf>
    <xf numFmtId="0" fontId="20" fillId="26" borderId="25" xfId="0" applyFont="1" applyFill="1" applyBorder="1" applyAlignment="1" applyProtection="1">
      <alignment horizontal="center" vertical="center" wrapText="1"/>
      <protection locked="0"/>
    </xf>
    <xf numFmtId="0" fontId="20" fillId="26" borderId="26" xfId="0" applyFont="1" applyFill="1" applyBorder="1" applyAlignment="1" applyProtection="1">
      <alignment horizontal="center" vertical="center" wrapText="1"/>
      <protection locked="0"/>
    </xf>
    <xf numFmtId="0" fontId="20" fillId="25" borderId="12" xfId="0" applyFont="1" applyFill="1" applyBorder="1" applyAlignment="1">
      <alignment horizontal="left" vertical="center" wrapText="1"/>
    </xf>
    <xf numFmtId="0" fontId="20" fillId="25" borderId="12" xfId="0" applyFont="1" applyFill="1" applyBorder="1" applyAlignment="1">
      <alignment horizontal="center" vertical="center" wrapText="1"/>
    </xf>
    <xf numFmtId="0" fontId="68" fillId="8" borderId="12" xfId="0" applyFont="1" applyFill="1" applyBorder="1" applyAlignment="1" applyProtection="1">
      <alignment horizontal="center" vertical="center" wrapText="1"/>
      <protection locked="0"/>
    </xf>
    <xf numFmtId="0" fontId="20" fillId="28" borderId="12" xfId="0" applyFont="1" applyFill="1" applyBorder="1" applyAlignment="1">
      <alignment horizontal="left" vertical="center" wrapText="1"/>
    </xf>
    <xf numFmtId="0" fontId="37" fillId="25" borderId="12" xfId="0" applyFont="1" applyFill="1" applyBorder="1" applyAlignment="1">
      <alignment horizontal="left" vertical="center" wrapText="1"/>
    </xf>
    <xf numFmtId="0" fontId="60" fillId="8" borderId="18" xfId="0" applyFont="1" applyFill="1" applyBorder="1" applyAlignment="1" applyProtection="1">
      <alignment vertical="center" wrapText="1"/>
      <protection locked="0"/>
    </xf>
    <xf numFmtId="0" fontId="18" fillId="2" borderId="0" xfId="0" applyFont="1" applyFill="1" applyAlignment="1">
      <alignment horizontal="center" vertical="center" wrapText="1"/>
    </xf>
    <xf numFmtId="0" fontId="65" fillId="2" borderId="23" xfId="0" applyFont="1" applyFill="1" applyBorder="1" applyAlignment="1">
      <alignment horizontal="left" vertical="center" wrapText="1"/>
    </xf>
    <xf numFmtId="0" fontId="20" fillId="17" borderId="0" xfId="0" applyFont="1" applyFill="1" applyAlignment="1">
      <alignment horizontal="left" vertical="center" wrapText="1"/>
    </xf>
    <xf numFmtId="0" fontId="20" fillId="25" borderId="14" xfId="0" applyFont="1" applyFill="1" applyBorder="1" applyAlignment="1">
      <alignment horizontal="center" vertical="center" wrapText="1"/>
    </xf>
    <xf numFmtId="0" fontId="20" fillId="25" borderId="10" xfId="0" applyFont="1" applyFill="1" applyBorder="1" applyAlignment="1">
      <alignment horizontal="center" vertical="center" wrapText="1"/>
    </xf>
    <xf numFmtId="0" fontId="18" fillId="25" borderId="13" xfId="0" applyFont="1" applyFill="1" applyBorder="1" applyAlignment="1">
      <alignment horizontal="center" vertical="center" wrapText="1"/>
    </xf>
    <xf numFmtId="0" fontId="18" fillId="25" borderId="18" xfId="0" applyFont="1" applyFill="1" applyBorder="1" applyAlignment="1">
      <alignment horizontal="center" vertical="center" wrapText="1"/>
    </xf>
    <xf numFmtId="0" fontId="20" fillId="8" borderId="12" xfId="0" applyFont="1" applyFill="1" applyBorder="1" applyAlignment="1" applyProtection="1">
      <alignment horizontal="center" vertical="center" wrapText="1"/>
      <protection locked="0"/>
    </xf>
    <xf numFmtId="0" fontId="20" fillId="29" borderId="12" xfId="0" applyFont="1" applyFill="1" applyBorder="1" applyAlignment="1">
      <alignment horizontal="center" vertical="center" wrapText="1"/>
    </xf>
    <xf numFmtId="49" fontId="20" fillId="8" borderId="12"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18" fillId="25" borderId="12" xfId="0" applyFont="1" applyFill="1" applyBorder="1" applyAlignment="1">
      <alignment horizontal="center" vertical="center" wrapText="1"/>
    </xf>
    <xf numFmtId="0" fontId="53" fillId="0" borderId="0" xfId="0" applyFont="1" applyAlignment="1">
      <alignment horizontal="center" vertical="center" wrapText="1"/>
    </xf>
    <xf numFmtId="0" fontId="20" fillId="42" borderId="12" xfId="0" applyFont="1" applyFill="1" applyBorder="1" applyAlignment="1">
      <alignment horizontal="center" vertical="center" wrapText="1"/>
    </xf>
    <xf numFmtId="9" fontId="26" fillId="0" borderId="0" xfId="0" applyNumberFormat="1" applyFont="1" applyAlignment="1">
      <alignment horizontal="right" vertical="center" wrapText="1"/>
    </xf>
    <xf numFmtId="0" fontId="67" fillId="23" borderId="0" xfId="0" applyFont="1" applyFill="1" applyAlignment="1">
      <alignment horizontal="center" vertical="center" wrapText="1"/>
    </xf>
    <xf numFmtId="0" fontId="20" fillId="28" borderId="14" xfId="0" applyFont="1" applyFill="1" applyBorder="1" applyAlignment="1">
      <alignment horizontal="center" vertical="center" wrapText="1"/>
    </xf>
    <xf numFmtId="0" fontId="20" fillId="28" borderId="25" xfId="0" applyFont="1" applyFill="1" applyBorder="1" applyAlignment="1">
      <alignment horizontal="center" vertical="center" wrapText="1"/>
    </xf>
    <xf numFmtId="0" fontId="20" fillId="28" borderId="26" xfId="0" applyFont="1" applyFill="1" applyBorder="1" applyAlignment="1">
      <alignment horizontal="center" vertical="center" wrapText="1"/>
    </xf>
    <xf numFmtId="0" fontId="20" fillId="0" borderId="0" xfId="0" applyFont="1" applyAlignment="1">
      <alignment horizontal="right" vertical="center" wrapText="1"/>
    </xf>
    <xf numFmtId="0" fontId="19" fillId="2" borderId="0" xfId="0" applyFont="1" applyFill="1" applyAlignment="1">
      <alignment horizontal="left" vertical="center" wrapText="1"/>
    </xf>
    <xf numFmtId="0" fontId="20" fillId="17" borderId="0" xfId="0" applyFont="1" applyFill="1" applyAlignment="1">
      <alignment horizontal="center" vertical="center" wrapText="1"/>
    </xf>
    <xf numFmtId="9" fontId="21" fillId="0" borderId="0" xfId="0" applyNumberFormat="1" applyFont="1" applyAlignment="1">
      <alignment horizontal="right" vertical="center" wrapText="1"/>
    </xf>
    <xf numFmtId="0" fontId="18" fillId="8" borderId="14" xfId="0" applyFont="1" applyFill="1" applyBorder="1" applyAlignment="1" applyProtection="1">
      <alignment horizontal="center" vertical="center" wrapText="1"/>
      <protection locked="0"/>
    </xf>
    <xf numFmtId="0" fontId="18" fillId="8" borderId="25" xfId="0" applyFont="1" applyFill="1" applyBorder="1" applyAlignment="1" applyProtection="1">
      <alignment horizontal="center" vertical="center" wrapText="1"/>
      <protection locked="0"/>
    </xf>
    <xf numFmtId="0" fontId="18" fillId="8" borderId="26" xfId="0" applyFont="1" applyFill="1" applyBorder="1" applyAlignment="1" applyProtection="1">
      <alignment horizontal="center" vertical="center" wrapText="1"/>
      <protection locked="0"/>
    </xf>
    <xf numFmtId="0" fontId="78" fillId="23" borderId="0" xfId="0" applyFont="1" applyFill="1" applyAlignment="1">
      <alignment horizontal="center" vertical="center" wrapText="1"/>
    </xf>
    <xf numFmtId="0" fontId="18" fillId="8" borderId="18" xfId="0" applyFont="1" applyFill="1" applyBorder="1" applyAlignment="1" applyProtection="1">
      <alignment vertical="center" wrapText="1"/>
      <protection locked="0"/>
    </xf>
    <xf numFmtId="0" fontId="37" fillId="25" borderId="14" xfId="0" applyFont="1" applyFill="1" applyBorder="1" applyAlignment="1">
      <alignment horizontal="left" vertical="center" wrapText="1"/>
    </xf>
    <xf numFmtId="0" fontId="37" fillId="25" borderId="25" xfId="0" applyFont="1" applyFill="1" applyBorder="1" applyAlignment="1">
      <alignment horizontal="left" vertical="center" wrapText="1"/>
    </xf>
    <xf numFmtId="0" fontId="37" fillId="25" borderId="26" xfId="0" applyFont="1" applyFill="1" applyBorder="1" applyAlignment="1">
      <alignment horizontal="left" vertical="center" wrapText="1"/>
    </xf>
    <xf numFmtId="0" fontId="20" fillId="25" borderId="14" xfId="0" applyFont="1" applyFill="1" applyBorder="1" applyAlignment="1">
      <alignment horizontal="left" vertical="center" wrapText="1"/>
    </xf>
    <xf numFmtId="0" fontId="20" fillId="25" borderId="25" xfId="0" applyFont="1" applyFill="1" applyBorder="1" applyAlignment="1">
      <alignment horizontal="left" vertical="center" wrapText="1"/>
    </xf>
    <xf numFmtId="0" fontId="20" fillId="25" borderId="26" xfId="0" applyFont="1" applyFill="1" applyBorder="1" applyAlignment="1">
      <alignment horizontal="left" vertical="center" wrapText="1"/>
    </xf>
    <xf numFmtId="0" fontId="20" fillId="29" borderId="14" xfId="0" applyFont="1" applyFill="1" applyBorder="1" applyAlignment="1">
      <alignment horizontal="center" vertical="center" wrapText="1"/>
    </xf>
    <xf numFmtId="0" fontId="20" fillId="29" borderId="26" xfId="0" applyFont="1" applyFill="1" applyBorder="1" applyAlignment="1">
      <alignment horizontal="center" vertical="center" wrapText="1"/>
    </xf>
    <xf numFmtId="0" fontId="20" fillId="8" borderId="14" xfId="0" applyFont="1" applyFill="1" applyBorder="1" applyAlignment="1" applyProtection="1">
      <alignment horizontal="center" vertical="center" wrapText="1"/>
      <protection locked="0"/>
    </xf>
    <xf numFmtId="0" fontId="20" fillId="8" borderId="26" xfId="0" applyFont="1" applyFill="1" applyBorder="1" applyAlignment="1" applyProtection="1">
      <alignment horizontal="center" vertical="center" wrapText="1"/>
      <protection locked="0"/>
    </xf>
    <xf numFmtId="0" fontId="20" fillId="25" borderId="25" xfId="0" applyFont="1" applyFill="1" applyBorder="1" applyAlignment="1">
      <alignment horizontal="center" vertical="center" wrapText="1"/>
    </xf>
    <xf numFmtId="0" fontId="20" fillId="25" borderId="26" xfId="0" applyFont="1" applyFill="1" applyBorder="1" applyAlignment="1">
      <alignment horizontal="center" vertical="center" wrapText="1"/>
    </xf>
    <xf numFmtId="0" fontId="20" fillId="28" borderId="14" xfId="0" applyFont="1" applyFill="1" applyBorder="1" applyAlignment="1">
      <alignment horizontal="left" vertical="center" wrapText="1"/>
    </xf>
    <xf numFmtId="0" fontId="20" fillId="28" borderId="25" xfId="0" applyFont="1" applyFill="1" applyBorder="1" applyAlignment="1">
      <alignment horizontal="left" vertical="center" wrapText="1"/>
    </xf>
    <xf numFmtId="0" fontId="20" fillId="28" borderId="26" xfId="0" applyFont="1" applyFill="1" applyBorder="1" applyAlignment="1">
      <alignment horizontal="left" vertical="center" wrapText="1"/>
    </xf>
    <xf numFmtId="0" fontId="20" fillId="25" borderId="13" xfId="0" applyFont="1" applyFill="1" applyBorder="1" applyAlignment="1">
      <alignment horizontal="center" vertical="center" wrapText="1"/>
    </xf>
    <xf numFmtId="0" fontId="20" fillId="25" borderId="28" xfId="0" applyFont="1" applyFill="1" applyBorder="1" applyAlignment="1">
      <alignment horizontal="center" vertical="center" wrapText="1"/>
    </xf>
    <xf numFmtId="0" fontId="20" fillId="25" borderId="18" xfId="0" applyFont="1" applyFill="1" applyBorder="1" applyAlignment="1">
      <alignment horizontal="center" vertical="center" wrapText="1"/>
    </xf>
    <xf numFmtId="0" fontId="20" fillId="42" borderId="14" xfId="0" applyFont="1" applyFill="1" applyBorder="1" applyAlignment="1">
      <alignment horizontal="center" vertical="center" wrapText="1"/>
    </xf>
    <xf numFmtId="0" fontId="20" fillId="42" borderId="25" xfId="0" applyFont="1" applyFill="1" applyBorder="1" applyAlignment="1">
      <alignment horizontal="center" vertical="center" wrapText="1"/>
    </xf>
    <xf numFmtId="0" fontId="20" fillId="42" borderId="26" xfId="0" applyFont="1" applyFill="1" applyBorder="1" applyAlignment="1">
      <alignment horizontal="center" vertical="center" wrapText="1"/>
    </xf>
    <xf numFmtId="0" fontId="65" fillId="2" borderId="0" xfId="0" applyFont="1" applyFill="1" applyAlignment="1">
      <alignment horizontal="left" vertical="center" wrapText="1"/>
    </xf>
    <xf numFmtId="0" fontId="20" fillId="25" borderId="19" xfId="0" applyFont="1" applyFill="1" applyBorder="1" applyAlignment="1">
      <alignment horizontal="center" vertical="center" wrapText="1"/>
    </xf>
    <xf numFmtId="0" fontId="20" fillId="25" borderId="37" xfId="0" applyFont="1" applyFill="1" applyBorder="1" applyAlignment="1">
      <alignment horizontal="center" vertical="center" wrapText="1"/>
    </xf>
    <xf numFmtId="0" fontId="20" fillId="25" borderId="22" xfId="0" applyFont="1" applyFill="1" applyBorder="1" applyAlignment="1">
      <alignment horizontal="center" vertical="center" wrapText="1"/>
    </xf>
    <xf numFmtId="0" fontId="20" fillId="25" borderId="31" xfId="0" applyFont="1" applyFill="1" applyBorder="1" applyAlignment="1">
      <alignment horizontal="center" vertical="center" wrapText="1"/>
    </xf>
    <xf numFmtId="0" fontId="20" fillId="25" borderId="32" xfId="0" applyFont="1" applyFill="1" applyBorder="1" applyAlignment="1">
      <alignment horizontal="center" vertical="center" wrapText="1"/>
    </xf>
    <xf numFmtId="0" fontId="20" fillId="25" borderId="33" xfId="0" applyFont="1" applyFill="1" applyBorder="1" applyAlignment="1">
      <alignment horizontal="center" vertical="center" wrapText="1"/>
    </xf>
    <xf numFmtId="0" fontId="20" fillId="25" borderId="34" xfId="0" applyFont="1" applyFill="1" applyBorder="1" applyAlignment="1">
      <alignment horizontal="center" vertical="center" wrapText="1"/>
    </xf>
    <xf numFmtId="0" fontId="20" fillId="25" borderId="35" xfId="0" applyFont="1" applyFill="1" applyBorder="1" applyAlignment="1">
      <alignment horizontal="center" vertical="center" wrapText="1"/>
    </xf>
    <xf numFmtId="0" fontId="20" fillId="25" borderId="36" xfId="0" applyFont="1" applyFill="1" applyBorder="1" applyAlignment="1">
      <alignment horizontal="center" vertical="center" wrapText="1"/>
    </xf>
    <xf numFmtId="0" fontId="18" fillId="25" borderId="29" xfId="0" applyFont="1" applyFill="1" applyBorder="1" applyAlignment="1">
      <alignment horizontal="center" vertical="center" wrapText="1"/>
    </xf>
    <xf numFmtId="0" fontId="18" fillId="25" borderId="30" xfId="0" applyFont="1" applyFill="1" applyBorder="1" applyAlignment="1">
      <alignment horizontal="center" vertical="center" wrapText="1"/>
    </xf>
    <xf numFmtId="0" fontId="18" fillId="8" borderId="38" xfId="0" applyFont="1" applyFill="1" applyBorder="1" applyAlignment="1" applyProtection="1">
      <alignment horizontal="center" vertical="center" wrapText="1"/>
      <protection locked="0"/>
    </xf>
    <xf numFmtId="0" fontId="18" fillId="8" borderId="39" xfId="0" applyFont="1" applyFill="1" applyBorder="1" applyAlignment="1" applyProtection="1">
      <alignment horizontal="center" vertical="center" wrapText="1"/>
      <protection locked="0"/>
    </xf>
    <xf numFmtId="0" fontId="18" fillId="8" borderId="40" xfId="0" applyFont="1" applyFill="1" applyBorder="1" applyAlignment="1" applyProtection="1">
      <alignment horizontal="center" vertical="center" wrapText="1"/>
      <protection locked="0"/>
    </xf>
    <xf numFmtId="0" fontId="30" fillId="2" borderId="25" xfId="0" applyFont="1" applyFill="1" applyBorder="1" applyAlignment="1">
      <alignment horizontal="left" vertical="center" wrapText="1"/>
    </xf>
    <xf numFmtId="0" fontId="20" fillId="25" borderId="20" xfId="0" applyFont="1" applyFill="1" applyBorder="1" applyAlignment="1">
      <alignment horizontal="center" vertical="center" wrapText="1"/>
    </xf>
    <xf numFmtId="0" fontId="20" fillId="25" borderId="21" xfId="0" applyFont="1" applyFill="1" applyBorder="1" applyAlignment="1">
      <alignment horizontal="center" vertical="center" wrapText="1"/>
    </xf>
    <xf numFmtId="0" fontId="20" fillId="25" borderId="23" xfId="0" applyFont="1" applyFill="1" applyBorder="1" applyAlignment="1">
      <alignment horizontal="center" vertical="center" wrapText="1"/>
    </xf>
    <xf numFmtId="0" fontId="20" fillId="25" borderId="24" xfId="0" applyFont="1" applyFill="1" applyBorder="1" applyAlignment="1">
      <alignment horizontal="center" vertical="center" wrapText="1"/>
    </xf>
    <xf numFmtId="0" fontId="18" fillId="25" borderId="19" xfId="0" applyFont="1" applyFill="1" applyBorder="1" applyAlignment="1">
      <alignment horizontal="center" vertical="center" wrapText="1"/>
    </xf>
    <xf numFmtId="0" fontId="18" fillId="25" borderId="21" xfId="0" applyFont="1" applyFill="1" applyBorder="1" applyAlignment="1">
      <alignment horizontal="center" vertical="center" wrapText="1"/>
    </xf>
    <xf numFmtId="0" fontId="18" fillId="25" borderId="22" xfId="0" applyFont="1" applyFill="1" applyBorder="1" applyAlignment="1">
      <alignment horizontal="center" vertical="center" wrapText="1"/>
    </xf>
    <xf numFmtId="0" fontId="18" fillId="25" borderId="24" xfId="0" applyFont="1" applyFill="1" applyBorder="1" applyAlignment="1">
      <alignment horizontal="center" vertical="center" wrapText="1"/>
    </xf>
    <xf numFmtId="0" fontId="18" fillId="8" borderId="38" xfId="0" applyFont="1" applyFill="1" applyBorder="1" applyAlignment="1" applyProtection="1">
      <alignment horizontal="left" vertical="center" wrapText="1"/>
      <protection locked="0"/>
    </xf>
    <xf numFmtId="0" fontId="18" fillId="8" borderId="39" xfId="0" applyFont="1" applyFill="1" applyBorder="1" applyAlignment="1" applyProtection="1">
      <alignment horizontal="left" vertical="center" wrapText="1"/>
      <protection locked="0"/>
    </xf>
    <xf numFmtId="0" fontId="18" fillId="8" borderId="40" xfId="0" applyFont="1" applyFill="1" applyBorder="1" applyAlignment="1" applyProtection="1">
      <alignment horizontal="left" vertical="center" wrapText="1"/>
      <protection locked="0"/>
    </xf>
    <xf numFmtId="167" fontId="79" fillId="23" borderId="42" xfId="0" applyNumberFormat="1" applyFont="1" applyFill="1" applyBorder="1" applyAlignment="1" applyProtection="1">
      <alignment horizontal="left" vertical="center" wrapText="1"/>
      <protection hidden="1"/>
    </xf>
    <xf numFmtId="167" fontId="79" fillId="23" borderId="44" xfId="0" applyNumberFormat="1" applyFont="1" applyFill="1" applyBorder="1" applyAlignment="1" applyProtection="1">
      <alignment horizontal="left" vertical="center" wrapText="1"/>
      <protection hidden="1"/>
    </xf>
    <xf numFmtId="167" fontId="79" fillId="23" borderId="43" xfId="0" applyNumberFormat="1" applyFont="1" applyFill="1" applyBorder="1" applyAlignment="1" applyProtection="1">
      <alignment horizontal="left" vertical="center" wrapText="1"/>
      <protection hidden="1"/>
    </xf>
    <xf numFmtId="0" fontId="57" fillId="17" borderId="35" xfId="0" applyFont="1" applyFill="1" applyBorder="1" applyAlignment="1" applyProtection="1">
      <alignment horizontal="center" vertical="center" wrapText="1"/>
      <protection hidden="1"/>
    </xf>
    <xf numFmtId="0" fontId="57" fillId="17" borderId="36" xfId="0" applyFont="1" applyFill="1" applyBorder="1" applyAlignment="1" applyProtection="1">
      <alignment horizontal="center" vertical="center" wrapText="1"/>
      <protection hidden="1"/>
    </xf>
    <xf numFmtId="0" fontId="57" fillId="17" borderId="0" xfId="0" applyFont="1" applyFill="1" applyAlignment="1" applyProtection="1">
      <alignment horizontal="center" vertical="center" wrapText="1"/>
      <protection hidden="1"/>
    </xf>
    <xf numFmtId="167" fontId="73" fillId="23" borderId="0" xfId="0" applyNumberFormat="1" applyFont="1" applyFill="1" applyAlignment="1" applyProtection="1">
      <alignment horizontal="center" vertical="center" wrapText="1"/>
      <protection hidden="1"/>
    </xf>
    <xf numFmtId="0" fontId="37" fillId="24" borderId="12" xfId="0" applyFont="1" applyFill="1" applyBorder="1" applyAlignment="1" applyProtection="1">
      <alignment horizontal="left" vertical="center" wrapText="1"/>
      <protection hidden="1"/>
    </xf>
    <xf numFmtId="0" fontId="75" fillId="17" borderId="0" xfId="0" applyFont="1" applyFill="1" applyAlignment="1" applyProtection="1">
      <alignment horizontal="right" vertical="center" wrapText="1"/>
      <protection hidden="1"/>
    </xf>
    <xf numFmtId="0" fontId="75" fillId="17" borderId="41" xfId="0" applyFont="1" applyFill="1" applyBorder="1" applyAlignment="1" applyProtection="1">
      <alignment horizontal="right" vertical="center" wrapText="1"/>
      <protection hidden="1"/>
    </xf>
    <xf numFmtId="167" fontId="38" fillId="34" borderId="12" xfId="0" applyNumberFormat="1" applyFont="1" applyFill="1" applyBorder="1" applyAlignment="1" applyProtection="1">
      <alignment horizontal="center" vertical="center"/>
      <protection hidden="1"/>
    </xf>
    <xf numFmtId="0" fontId="12" fillId="39" borderId="2" xfId="35" applyFill="1" applyAlignment="1" applyProtection="1">
      <alignment horizontal="left" vertical="center"/>
      <protection locked="0"/>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builtinId="20" customBuiltin="1"/>
    <cellStyle name="Linked Cell" xfId="35"/>
    <cellStyle name="Migliaia" xfId="43" builtinId="3"/>
    <cellStyle name="Neutral" xfId="36"/>
    <cellStyle name="Normale" xfId="0" builtinId="0"/>
    <cellStyle name="Note" xfId="37"/>
    <cellStyle name="Output" xfId="38" builtinId="21" customBuiltin="1"/>
    <cellStyle name="Percentuale" xfId="39" builtinId="5"/>
    <cellStyle name="Title" xfId="40"/>
    <cellStyle name="Total" xfId="41"/>
    <cellStyle name="Warning Text" xfId="42"/>
  </cellStyles>
  <dxfs count="1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D4"/>
      <rgbColor rgb="00FFFF00"/>
      <rgbColor rgb="00F20884"/>
      <rgbColor rgb="0000FFFF"/>
      <rgbColor rgb="00800000"/>
      <rgbColor rgb="00006411"/>
      <rgbColor rgb="00000080"/>
      <rgbColor rgb="0090713A"/>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9966"/>
      <color rgb="FFFF6600"/>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123825</xdr:rowOff>
    </xdr:from>
    <xdr:to>
      <xdr:col>9</xdr:col>
      <xdr:colOff>480060</xdr:colOff>
      <xdr:row>6</xdr:row>
      <xdr:rowOff>1905</xdr:rowOff>
    </xdr:to>
    <xdr:pic>
      <xdr:nvPicPr>
        <xdr:cNvPr id="3" name="Immagine 2" descr="M:\ITALIA-MALTA 2021-2027\8_Comunicazione\1_Logo\Logo_INTERREG VI-A Italia Malta\Italia-Malta_21-27.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6620" y="123825"/>
          <a:ext cx="3558540" cy="10115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309218</xdr:colOff>
      <xdr:row>40</xdr:row>
      <xdr:rowOff>231913</xdr:rowOff>
    </xdr:from>
    <xdr:to>
      <xdr:col>4</xdr:col>
      <xdr:colOff>828261</xdr:colOff>
      <xdr:row>40</xdr:row>
      <xdr:rowOff>673652</xdr:rowOff>
    </xdr:to>
    <xdr:sp macro="" textlink="">
      <xdr:nvSpPr>
        <xdr:cNvPr id="2" name="Freccia a destra 1">
          <a:extLst>
            <a:ext uri="{FF2B5EF4-FFF2-40B4-BE49-F238E27FC236}">
              <a16:creationId xmlns="" xmlns:a16="http://schemas.microsoft.com/office/drawing/2014/main" id="{A2521C2E-3EFC-FAE0-F78B-D20815BAF5E9}"/>
            </a:ext>
          </a:extLst>
        </xdr:cNvPr>
        <xdr:cNvSpPr/>
      </xdr:nvSpPr>
      <xdr:spPr bwMode="auto">
        <a:xfrm rot="10800000">
          <a:off x="6029740" y="13241130"/>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318654</xdr:colOff>
      <xdr:row>39</xdr:row>
      <xdr:rowOff>221673</xdr:rowOff>
    </xdr:from>
    <xdr:to>
      <xdr:col>4</xdr:col>
      <xdr:colOff>837697</xdr:colOff>
      <xdr:row>39</xdr:row>
      <xdr:rowOff>663412</xdr:rowOff>
    </xdr:to>
    <xdr:sp macro="" textlink="">
      <xdr:nvSpPr>
        <xdr:cNvPr id="2" name="Freccia a destra 1">
          <a:extLst>
            <a:ext uri="{FF2B5EF4-FFF2-40B4-BE49-F238E27FC236}">
              <a16:creationId xmlns="" xmlns:a16="http://schemas.microsoft.com/office/drawing/2014/main" id="{1AE53684-CF78-48EA-9A28-9D10F3AEACE0}"/>
            </a:ext>
          </a:extLst>
        </xdr:cNvPr>
        <xdr:cNvSpPr/>
      </xdr:nvSpPr>
      <xdr:spPr bwMode="auto">
        <a:xfrm rot="10800000">
          <a:off x="5694218" y="13078691"/>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346363</xdr:colOff>
      <xdr:row>39</xdr:row>
      <xdr:rowOff>249382</xdr:rowOff>
    </xdr:from>
    <xdr:to>
      <xdr:col>4</xdr:col>
      <xdr:colOff>865406</xdr:colOff>
      <xdr:row>39</xdr:row>
      <xdr:rowOff>691121</xdr:rowOff>
    </xdr:to>
    <xdr:sp macro="" textlink="">
      <xdr:nvSpPr>
        <xdr:cNvPr id="2" name="Freccia a destra 1">
          <a:extLst>
            <a:ext uri="{FF2B5EF4-FFF2-40B4-BE49-F238E27FC236}">
              <a16:creationId xmlns="" xmlns:a16="http://schemas.microsoft.com/office/drawing/2014/main" id="{E0CB0C5E-07BD-4BD5-9655-0D73C401DCA1}"/>
            </a:ext>
          </a:extLst>
        </xdr:cNvPr>
        <xdr:cNvSpPr/>
      </xdr:nvSpPr>
      <xdr:spPr bwMode="auto">
        <a:xfrm rot="10800000">
          <a:off x="5721927" y="12898582"/>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348344</xdr:colOff>
      <xdr:row>39</xdr:row>
      <xdr:rowOff>195943</xdr:rowOff>
    </xdr:from>
    <xdr:to>
      <xdr:col>4</xdr:col>
      <xdr:colOff>867387</xdr:colOff>
      <xdr:row>39</xdr:row>
      <xdr:rowOff>637682</xdr:rowOff>
    </xdr:to>
    <xdr:sp macro="" textlink="">
      <xdr:nvSpPr>
        <xdr:cNvPr id="2" name="Freccia a destra 1">
          <a:extLst>
            <a:ext uri="{FF2B5EF4-FFF2-40B4-BE49-F238E27FC236}">
              <a16:creationId xmlns="" xmlns:a16="http://schemas.microsoft.com/office/drawing/2014/main" id="{46E1A301-E1CF-4914-9545-0F6B7B45A53A}"/>
            </a:ext>
          </a:extLst>
        </xdr:cNvPr>
        <xdr:cNvSpPr/>
      </xdr:nvSpPr>
      <xdr:spPr bwMode="auto">
        <a:xfrm rot="10800000">
          <a:off x="5715001" y="12856029"/>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315686</xdr:colOff>
      <xdr:row>39</xdr:row>
      <xdr:rowOff>239485</xdr:rowOff>
    </xdr:from>
    <xdr:to>
      <xdr:col>4</xdr:col>
      <xdr:colOff>834729</xdr:colOff>
      <xdr:row>39</xdr:row>
      <xdr:rowOff>681224</xdr:rowOff>
    </xdr:to>
    <xdr:sp macro="" textlink="">
      <xdr:nvSpPr>
        <xdr:cNvPr id="2" name="Freccia a destra 1">
          <a:extLst>
            <a:ext uri="{FF2B5EF4-FFF2-40B4-BE49-F238E27FC236}">
              <a16:creationId xmlns="" xmlns:a16="http://schemas.microsoft.com/office/drawing/2014/main" id="{E1CF768B-381F-4E5B-9CD0-666852BF17DD}"/>
            </a:ext>
          </a:extLst>
        </xdr:cNvPr>
        <xdr:cNvSpPr/>
      </xdr:nvSpPr>
      <xdr:spPr bwMode="auto">
        <a:xfrm rot="10800000">
          <a:off x="5682343" y="12736285"/>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337457</xdr:colOff>
      <xdr:row>39</xdr:row>
      <xdr:rowOff>239486</xdr:rowOff>
    </xdr:from>
    <xdr:to>
      <xdr:col>4</xdr:col>
      <xdr:colOff>856500</xdr:colOff>
      <xdr:row>39</xdr:row>
      <xdr:rowOff>681225</xdr:rowOff>
    </xdr:to>
    <xdr:sp macro="" textlink="">
      <xdr:nvSpPr>
        <xdr:cNvPr id="2" name="Freccia a destra 1">
          <a:extLst>
            <a:ext uri="{FF2B5EF4-FFF2-40B4-BE49-F238E27FC236}">
              <a16:creationId xmlns="" xmlns:a16="http://schemas.microsoft.com/office/drawing/2014/main" id="{7374E704-86BA-4256-AB22-9C8BBB37E02A}"/>
            </a:ext>
          </a:extLst>
        </xdr:cNvPr>
        <xdr:cNvSpPr/>
      </xdr:nvSpPr>
      <xdr:spPr bwMode="auto">
        <a:xfrm rot="10800000">
          <a:off x="5704114" y="13084629"/>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370115</xdr:colOff>
      <xdr:row>39</xdr:row>
      <xdr:rowOff>239486</xdr:rowOff>
    </xdr:from>
    <xdr:to>
      <xdr:col>4</xdr:col>
      <xdr:colOff>889158</xdr:colOff>
      <xdr:row>39</xdr:row>
      <xdr:rowOff>681225</xdr:rowOff>
    </xdr:to>
    <xdr:sp macro="" textlink="">
      <xdr:nvSpPr>
        <xdr:cNvPr id="2" name="Freccia a destra 1">
          <a:extLst>
            <a:ext uri="{FF2B5EF4-FFF2-40B4-BE49-F238E27FC236}">
              <a16:creationId xmlns="" xmlns:a16="http://schemas.microsoft.com/office/drawing/2014/main" id="{A69ED2A9-366F-49C9-AD5D-66AC0D2EA0AA}"/>
            </a:ext>
          </a:extLst>
        </xdr:cNvPr>
        <xdr:cNvSpPr/>
      </xdr:nvSpPr>
      <xdr:spPr bwMode="auto">
        <a:xfrm rot="10800000">
          <a:off x="5736772" y="13008429"/>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402772</xdr:colOff>
      <xdr:row>39</xdr:row>
      <xdr:rowOff>250372</xdr:rowOff>
    </xdr:from>
    <xdr:to>
      <xdr:col>4</xdr:col>
      <xdr:colOff>921815</xdr:colOff>
      <xdr:row>39</xdr:row>
      <xdr:rowOff>692111</xdr:rowOff>
    </xdr:to>
    <xdr:sp macro="" textlink="">
      <xdr:nvSpPr>
        <xdr:cNvPr id="2" name="Freccia a destra 1">
          <a:extLst>
            <a:ext uri="{FF2B5EF4-FFF2-40B4-BE49-F238E27FC236}">
              <a16:creationId xmlns="" xmlns:a16="http://schemas.microsoft.com/office/drawing/2014/main" id="{2CF88A1F-0B9F-46BD-B4E8-494F2C3ADA36}"/>
            </a:ext>
          </a:extLst>
        </xdr:cNvPr>
        <xdr:cNvSpPr/>
      </xdr:nvSpPr>
      <xdr:spPr bwMode="auto">
        <a:xfrm rot="10800000">
          <a:off x="5769429" y="12921343"/>
          <a:ext cx="519043" cy="441739"/>
        </a:xfrm>
        <a:prstGeom prst="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l"/>
          <a:endParaRPr lang="en-US"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O29"/>
  <sheetViews>
    <sheetView tabSelected="1" view="pageBreakPreview" zoomScaleNormal="100" zoomScaleSheetLayoutView="100" zoomScalePageLayoutView="55" workbookViewId="0">
      <selection activeCell="H9" sqref="H9"/>
    </sheetView>
  </sheetViews>
  <sheetFormatPr defaultColWidth="9.140625" defaultRowHeight="12.75"/>
  <cols>
    <col min="1" max="1" width="13.7109375" style="41" customWidth="1"/>
    <col min="2" max="2" width="9.140625" style="41" customWidth="1"/>
    <col min="3" max="7" width="9.140625" style="41"/>
    <col min="8" max="8" width="11" style="41" customWidth="1"/>
    <col min="9" max="9" width="15.7109375" style="41" customWidth="1"/>
    <col min="10" max="10" width="13" style="41" customWidth="1"/>
    <col min="11" max="11" width="19" style="41" customWidth="1"/>
    <col min="12" max="12" width="21.28515625" style="41" customWidth="1"/>
    <col min="13" max="13" width="15" style="41" customWidth="1"/>
    <col min="14" max="14" width="4.140625" style="41" customWidth="1"/>
    <col min="15" max="15" width="24.5703125" style="41" customWidth="1"/>
    <col min="16" max="16384" width="9.140625" style="41"/>
  </cols>
  <sheetData>
    <row r="1" spans="1:15" ht="15" customHeight="1">
      <c r="K1" s="327" t="s">
        <v>218</v>
      </c>
      <c r="L1" s="327"/>
      <c r="M1" s="327"/>
      <c r="N1" s="310"/>
    </row>
    <row r="2" spans="1:15">
      <c r="K2" s="327"/>
      <c r="L2" s="327"/>
      <c r="M2" s="327"/>
      <c r="N2" s="310"/>
    </row>
    <row r="3" spans="1:15">
      <c r="K3" s="327"/>
      <c r="L3" s="327"/>
      <c r="M3" s="327"/>
      <c r="N3" s="310"/>
    </row>
    <row r="4" spans="1:15">
      <c r="K4" s="327"/>
      <c r="L4" s="327"/>
      <c r="M4" s="327"/>
      <c r="N4" s="310"/>
    </row>
    <row r="5" spans="1:15">
      <c r="K5" s="327"/>
      <c r="L5" s="327"/>
      <c r="M5" s="327"/>
      <c r="N5" s="310"/>
    </row>
    <row r="6" spans="1:15">
      <c r="K6" s="327"/>
      <c r="L6" s="327"/>
      <c r="M6" s="327"/>
      <c r="N6" s="310"/>
    </row>
    <row r="7" spans="1:15" ht="7.5" customHeight="1"/>
    <row r="8" spans="1:15" ht="46.5" customHeight="1">
      <c r="A8" s="326" t="s">
        <v>236</v>
      </c>
      <c r="B8" s="326"/>
      <c r="C8" s="326"/>
      <c r="D8" s="326"/>
      <c r="E8" s="326"/>
      <c r="F8" s="326"/>
      <c r="G8" s="326"/>
      <c r="H8" s="326"/>
      <c r="I8" s="326"/>
      <c r="J8" s="326"/>
      <c r="K8" s="326"/>
      <c r="L8" s="326"/>
      <c r="M8" s="326"/>
      <c r="N8" s="326"/>
    </row>
    <row r="9" spans="1:15" ht="28.5" customHeight="1" thickBot="1">
      <c r="A9" s="132" t="s">
        <v>163</v>
      </c>
      <c r="B9" s="324"/>
      <c r="C9" s="325"/>
      <c r="D9" s="325"/>
      <c r="E9" s="325"/>
      <c r="F9" s="325"/>
      <c r="G9" s="325"/>
      <c r="H9" s="440"/>
      <c r="O9" s="267"/>
    </row>
    <row r="10" spans="1:15" ht="29.25" customHeight="1" thickTop="1">
      <c r="A10" s="132" t="s">
        <v>165</v>
      </c>
      <c r="B10" s="325"/>
      <c r="C10" s="325"/>
      <c r="D10" s="325"/>
      <c r="E10" s="325"/>
      <c r="F10" s="325"/>
      <c r="G10" s="325"/>
      <c r="H10" s="285"/>
    </row>
    <row r="11" spans="1:15" ht="45">
      <c r="A11" s="316" t="s">
        <v>44</v>
      </c>
      <c r="B11" s="317"/>
      <c r="C11" s="317"/>
      <c r="D11" s="317"/>
      <c r="E11" s="317"/>
      <c r="F11" s="317"/>
      <c r="G11" s="318"/>
      <c r="H11" s="131" t="s">
        <v>214</v>
      </c>
      <c r="I11" s="131" t="s">
        <v>200</v>
      </c>
      <c r="J11" s="131" t="s">
        <v>202</v>
      </c>
      <c r="K11" s="131" t="s">
        <v>201</v>
      </c>
      <c r="L11" s="137" t="s">
        <v>232</v>
      </c>
    </row>
    <row r="12" spans="1:15" ht="18.75" customHeight="1">
      <c r="A12" s="132" t="s">
        <v>1</v>
      </c>
      <c r="B12" s="315">
        <f>Page_2!B17</f>
        <v>0</v>
      </c>
      <c r="C12" s="315"/>
      <c r="D12" s="315"/>
      <c r="E12" s="315"/>
      <c r="F12" s="315"/>
      <c r="G12" s="315"/>
      <c r="H12" s="286">
        <f>LP_PP1!D8</f>
        <v>0</v>
      </c>
      <c r="I12" s="129">
        <f>Riepilogo_Summary!J8</f>
        <v>0</v>
      </c>
      <c r="J12" s="129">
        <f>Page_2!G17</f>
        <v>0</v>
      </c>
      <c r="K12" s="129">
        <f>Riepilogo_Summary!K8</f>
        <v>0</v>
      </c>
      <c r="L12" s="130">
        <f>Riepilogo_Summary!L8</f>
        <v>0</v>
      </c>
      <c r="O12" s="245"/>
    </row>
    <row r="13" spans="1:15" ht="14.25" customHeight="1">
      <c r="A13" s="132" t="s">
        <v>3</v>
      </c>
      <c r="B13" s="315">
        <f>Page_2!B18</f>
        <v>0</v>
      </c>
      <c r="C13" s="315"/>
      <c r="D13" s="315"/>
      <c r="E13" s="315"/>
      <c r="F13" s="315"/>
      <c r="G13" s="315"/>
      <c r="H13" s="286">
        <f>'PP2'!D8</f>
        <v>0</v>
      </c>
      <c r="I13" s="129">
        <f>Riepilogo_Summary!J9</f>
        <v>0</v>
      </c>
      <c r="J13" s="129">
        <f>Page_2!G18</f>
        <v>0</v>
      </c>
      <c r="K13" s="129">
        <f>Riepilogo_Summary!K9</f>
        <v>0</v>
      </c>
      <c r="L13" s="130">
        <f>Riepilogo_Summary!L9</f>
        <v>0</v>
      </c>
      <c r="O13" s="245"/>
    </row>
    <row r="14" spans="1:15">
      <c r="A14" s="132" t="s">
        <v>4</v>
      </c>
      <c r="B14" s="315">
        <f>Page_2!B19</f>
        <v>0</v>
      </c>
      <c r="C14" s="315"/>
      <c r="D14" s="315"/>
      <c r="E14" s="315"/>
      <c r="F14" s="315"/>
      <c r="G14" s="315"/>
      <c r="H14" s="287">
        <f>'PP3'!D8</f>
        <v>0</v>
      </c>
      <c r="I14" s="129">
        <f>Riepilogo_Summary!J10</f>
        <v>0</v>
      </c>
      <c r="J14" s="129">
        <f>Page_2!G19</f>
        <v>0</v>
      </c>
      <c r="K14" s="129">
        <f>Riepilogo_Summary!K10</f>
        <v>0</v>
      </c>
      <c r="L14" s="130">
        <f>Riepilogo_Summary!L10</f>
        <v>0</v>
      </c>
      <c r="O14" s="245"/>
    </row>
    <row r="15" spans="1:15">
      <c r="A15" s="132" t="s">
        <v>6</v>
      </c>
      <c r="B15" s="315">
        <f>Page_2!B20</f>
        <v>0</v>
      </c>
      <c r="C15" s="315"/>
      <c r="D15" s="315"/>
      <c r="E15" s="315"/>
      <c r="F15" s="315"/>
      <c r="G15" s="315"/>
      <c r="H15" s="287">
        <f>'PP4'!D8</f>
        <v>0</v>
      </c>
      <c r="I15" s="129">
        <f>Riepilogo_Summary!J11</f>
        <v>0</v>
      </c>
      <c r="J15" s="129">
        <f>Page_2!G20</f>
        <v>0</v>
      </c>
      <c r="K15" s="129">
        <f>Riepilogo_Summary!K11</f>
        <v>0</v>
      </c>
      <c r="L15" s="130">
        <f>Riepilogo_Summary!L11</f>
        <v>0</v>
      </c>
      <c r="O15" s="245"/>
    </row>
    <row r="16" spans="1:15">
      <c r="A16" s="132" t="s">
        <v>8</v>
      </c>
      <c r="B16" s="315">
        <f>Page_2!B21</f>
        <v>0</v>
      </c>
      <c r="C16" s="315"/>
      <c r="D16" s="315"/>
      <c r="E16" s="315"/>
      <c r="F16" s="315"/>
      <c r="G16" s="315"/>
      <c r="H16" s="287">
        <f>'PP5'!D8</f>
        <v>0</v>
      </c>
      <c r="I16" s="129">
        <f>Riepilogo_Summary!J12</f>
        <v>0</v>
      </c>
      <c r="J16" s="129">
        <f>Page_2!G21</f>
        <v>0</v>
      </c>
      <c r="K16" s="129">
        <f>Riepilogo_Summary!K12</f>
        <v>0</v>
      </c>
      <c r="L16" s="130">
        <f>Riepilogo_Summary!L12</f>
        <v>0</v>
      </c>
      <c r="O16" s="245"/>
    </row>
    <row r="17" spans="1:15">
      <c r="A17" s="132" t="s">
        <v>9</v>
      </c>
      <c r="B17" s="315">
        <f>Page_2!B22</f>
        <v>0</v>
      </c>
      <c r="C17" s="315"/>
      <c r="D17" s="315"/>
      <c r="E17" s="315"/>
      <c r="F17" s="315"/>
      <c r="G17" s="315"/>
      <c r="H17" s="287">
        <f>'PP6'!D8</f>
        <v>0</v>
      </c>
      <c r="I17" s="129">
        <f>Riepilogo_Summary!J13</f>
        <v>0</v>
      </c>
      <c r="J17" s="129">
        <f>Page_2!G22</f>
        <v>0</v>
      </c>
      <c r="K17" s="129">
        <f>Riepilogo_Summary!K13</f>
        <v>0</v>
      </c>
      <c r="L17" s="130">
        <f>Riepilogo_Summary!L13</f>
        <v>0</v>
      </c>
      <c r="O17" s="245"/>
    </row>
    <row r="18" spans="1:15">
      <c r="A18" s="132" t="s">
        <v>10</v>
      </c>
      <c r="B18" s="315">
        <f>Page_2!B23</f>
        <v>0</v>
      </c>
      <c r="C18" s="315"/>
      <c r="D18" s="315"/>
      <c r="E18" s="315"/>
      <c r="F18" s="315"/>
      <c r="G18" s="315"/>
      <c r="H18" s="287">
        <f>'PP7'!D8</f>
        <v>0</v>
      </c>
      <c r="I18" s="129">
        <f>Riepilogo_Summary!J14</f>
        <v>0</v>
      </c>
      <c r="J18" s="129">
        <f>Page_2!G23</f>
        <v>0</v>
      </c>
      <c r="K18" s="129">
        <f>Riepilogo_Summary!K14</f>
        <v>0</v>
      </c>
      <c r="L18" s="130">
        <f>Riepilogo_Summary!L14</f>
        <v>0</v>
      </c>
      <c r="O18" s="245"/>
    </row>
    <row r="19" spans="1:15">
      <c r="A19" s="132" t="s">
        <v>11</v>
      </c>
      <c r="B19" s="315">
        <f>Page_2!B24</f>
        <v>0</v>
      </c>
      <c r="C19" s="315"/>
      <c r="D19" s="315"/>
      <c r="E19" s="315"/>
      <c r="F19" s="315"/>
      <c r="G19" s="315"/>
      <c r="H19" s="287">
        <f>'PP8'!D8</f>
        <v>0</v>
      </c>
      <c r="I19" s="129">
        <f>Riepilogo_Summary!J15</f>
        <v>0</v>
      </c>
      <c r="J19" s="129">
        <f>Page_2!G24</f>
        <v>0</v>
      </c>
      <c r="K19" s="129">
        <f>Riepilogo_Summary!K15</f>
        <v>0</v>
      </c>
      <c r="L19" s="130">
        <f>Riepilogo_Summary!L15</f>
        <v>0</v>
      </c>
      <c r="O19" s="245"/>
    </row>
    <row r="20" spans="1:15">
      <c r="A20" s="321" t="s">
        <v>167</v>
      </c>
      <c r="B20" s="322"/>
      <c r="C20" s="322"/>
      <c r="D20" s="322"/>
      <c r="E20" s="322"/>
      <c r="F20" s="322"/>
      <c r="G20" s="323"/>
      <c r="H20" s="128">
        <f>SUM(H12:H19)</f>
        <v>0</v>
      </c>
      <c r="I20" s="128">
        <f>SUM(I12:I19)</f>
        <v>0</v>
      </c>
      <c r="J20" s="128">
        <f>SUM(J12:J19)</f>
        <v>0</v>
      </c>
      <c r="K20" s="128">
        <f>SUM(K12:K19)</f>
        <v>0</v>
      </c>
      <c r="L20" s="130">
        <f>SUM(L12:L19)</f>
        <v>0</v>
      </c>
      <c r="O20" s="245"/>
    </row>
    <row r="25" spans="1:15" ht="19.5" customHeight="1"/>
    <row r="26" spans="1:15" ht="19.5" customHeight="1">
      <c r="A26" s="109" t="s">
        <v>161</v>
      </c>
    </row>
    <row r="27" spans="1:15" ht="19.5" customHeight="1">
      <c r="A27" s="319" t="s">
        <v>159</v>
      </c>
      <c r="B27" s="319"/>
      <c r="C27" s="319"/>
      <c r="D27" s="319"/>
      <c r="E27" s="319"/>
      <c r="F27" s="319"/>
      <c r="G27" s="319"/>
      <c r="H27" s="319"/>
      <c r="I27" s="319"/>
      <c r="J27" s="319"/>
      <c r="K27" s="319"/>
    </row>
    <row r="28" spans="1:15" ht="29.25" customHeight="1">
      <c r="A28" s="133" t="s">
        <v>160</v>
      </c>
      <c r="B28" s="133"/>
      <c r="C28" s="133"/>
      <c r="D28" s="133"/>
      <c r="E28" s="134"/>
      <c r="F28" s="134"/>
      <c r="G28" s="134"/>
      <c r="H28" s="134"/>
      <c r="I28" s="134"/>
      <c r="J28" s="134"/>
      <c r="K28" s="134"/>
    </row>
    <row r="29" spans="1:15" ht="33.75" customHeight="1">
      <c r="A29" s="320" t="s">
        <v>162</v>
      </c>
      <c r="B29" s="320"/>
      <c r="C29" s="320"/>
      <c r="D29" s="320"/>
      <c r="E29" s="320"/>
      <c r="F29" s="320"/>
      <c r="G29" s="320"/>
      <c r="H29" s="320"/>
      <c r="I29" s="320"/>
      <c r="J29" s="320"/>
      <c r="K29" s="320"/>
    </row>
  </sheetData>
  <sheetProtection algorithmName="SHA-512" hashValue="bIrWkgh9zVqgJB4+C/l3x8CiE/VXQu7QfQmqYQ81F8UNzHU8CM2kRpoQvQ/OAoYsNvSlItgVctDeENxlEuRHjA==" saltValue="Mydm5JYDzzPcA419iykDIQ==" spinCount="100000" sheet="1" objects="1" scenarios="1" formatCells="0" formatColumns="0" formatRows="0" insertRows="0" insertHyperlinks="0" autoFilter="0" pivotTables="0"/>
  <mergeCells count="16">
    <mergeCell ref="B9:G9"/>
    <mergeCell ref="B10:G10"/>
    <mergeCell ref="A8:N8"/>
    <mergeCell ref="B12:G12"/>
    <mergeCell ref="K1:M6"/>
    <mergeCell ref="B13:G13"/>
    <mergeCell ref="B14:G14"/>
    <mergeCell ref="A11:G11"/>
    <mergeCell ref="A27:K27"/>
    <mergeCell ref="A29:K29"/>
    <mergeCell ref="B15:G15"/>
    <mergeCell ref="B16:G16"/>
    <mergeCell ref="B17:G17"/>
    <mergeCell ref="B18:G18"/>
    <mergeCell ref="B19:G19"/>
    <mergeCell ref="A20:G20"/>
  </mergeCells>
  <phoneticPr fontId="36" type="noConversion"/>
  <pageMargins left="0.23622047244094491" right="0.23622047244094491" top="0" bottom="0" header="0.31496062992125984" footer="0.31496062992125984"/>
  <pageSetup paperSize="9" scale="8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dimension ref="A1:IZ256"/>
  <sheetViews>
    <sheetView view="pageBreakPreview" zoomScale="70" zoomScaleNormal="80" zoomScaleSheetLayoutView="70" zoomScalePageLayoutView="85" workbookViewId="0">
      <selection activeCell="F15" sqref="F15"/>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Page_2!A24</f>
        <v>PP8</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40.5" customHeight="1">
      <c r="A8" s="347" t="s">
        <v>215</v>
      </c>
      <c r="B8" s="347"/>
      <c r="C8" s="347"/>
      <c r="D8" s="360"/>
      <c r="E8" s="36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30.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3">
        <v>0.8</v>
      </c>
      <c r="E15" s="1"/>
      <c r="F15" s="252"/>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230</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c r="R30" s="1"/>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R31" s="1"/>
      <c r="S31" s="83" t="s">
        <v>141</v>
      </c>
      <c r="T31" s="83" t="s">
        <v>28</v>
      </c>
      <c r="U31" s="83" t="s">
        <v>121</v>
      </c>
      <c r="V31" s="83" t="s">
        <v>14</v>
      </c>
      <c r="W31" s="83" t="e">
        <f>Page_2!#REF!</f>
        <v>#REF!</v>
      </c>
      <c r="X31" s="83" t="e">
        <f>Page_2!#REF!</f>
        <v>#REF!</v>
      </c>
      <c r="Y31" s="83" t="s">
        <v>139</v>
      </c>
    </row>
    <row r="32" spans="1:25" ht="20.25" customHeight="1">
      <c r="A32" s="101" t="s">
        <v>13</v>
      </c>
      <c r="B32" s="102"/>
      <c r="C32" s="103"/>
      <c r="D32" s="71">
        <f>D30+D31</f>
        <v>0</v>
      </c>
      <c r="E32" s="1"/>
      <c r="F32" s="1"/>
      <c r="G32" s="1"/>
      <c r="H32" s="1"/>
      <c r="I32" s="1"/>
      <c r="J32" s="1"/>
      <c r="K32" s="1"/>
      <c r="L32" s="1"/>
      <c r="M32" s="1"/>
      <c r="N32" s="1"/>
      <c r="O32" s="1"/>
      <c r="P32" s="1"/>
      <c r="Q32" s="1"/>
      <c r="R32" s="1"/>
      <c r="S32" s="83" t="s">
        <v>151</v>
      </c>
      <c r="T32" s="83" t="s">
        <v>29</v>
      </c>
      <c r="U32" s="83" t="s">
        <v>122</v>
      </c>
      <c r="V32" s="83" t="s">
        <v>17</v>
      </c>
      <c r="W32" s="83" t="str">
        <f>Page_2!A35</f>
        <v>WP1</v>
      </c>
      <c r="X32" s="83" t="str">
        <f>Page_2!A50</f>
        <v>P1</v>
      </c>
      <c r="Y32" s="83" t="s">
        <v>103</v>
      </c>
    </row>
    <row r="33" spans="1:260" ht="18.75" customHeight="1">
      <c r="A33" s="1"/>
      <c r="B33" s="1"/>
      <c r="C33" s="1"/>
      <c r="D33" s="1"/>
      <c r="E33" s="1"/>
      <c r="F33" s="1"/>
      <c r="G33" s="1"/>
      <c r="H33" s="1"/>
      <c r="I33" s="1"/>
      <c r="J33" s="1"/>
      <c r="K33" s="1"/>
      <c r="L33" s="1"/>
      <c r="M33" s="1"/>
      <c r="N33" s="1"/>
      <c r="O33" s="1"/>
      <c r="P33" s="1"/>
      <c r="Q33" s="1"/>
      <c r="R33" s="1"/>
      <c r="S33" s="83" t="s">
        <v>142</v>
      </c>
      <c r="T33" s="83" t="s">
        <v>116</v>
      </c>
      <c r="V33" s="83" t="s">
        <v>18</v>
      </c>
      <c r="W33" s="83" t="str">
        <f>Page_2!A36</f>
        <v>WP2</v>
      </c>
      <c r="X33" s="83" t="str">
        <f>Page_2!A51</f>
        <v>P2</v>
      </c>
    </row>
    <row r="34" spans="1:260" ht="16.5" customHeight="1">
      <c r="A34" s="118"/>
      <c r="B34" s="118"/>
      <c r="C34" s="118"/>
      <c r="D34" s="118"/>
      <c r="E34" s="14"/>
      <c r="F34" s="14"/>
      <c r="G34" s="14"/>
      <c r="H34" s="14"/>
      <c r="I34" s="14"/>
      <c r="J34" s="14"/>
      <c r="K34" s="14"/>
      <c r="L34" s="14"/>
      <c r="M34" s="14"/>
      <c r="N34" s="14"/>
      <c r="O34" s="1"/>
      <c r="P34" s="1"/>
      <c r="Q34" s="1"/>
      <c r="R34" s="1"/>
      <c r="S34" s="83" t="s">
        <v>140</v>
      </c>
      <c r="T34" s="83" t="s">
        <v>117</v>
      </c>
      <c r="U34" s="83"/>
      <c r="V34" s="83" t="s">
        <v>19</v>
      </c>
      <c r="W34" s="83" t="str">
        <f>Page_2!A37</f>
        <v>WP3</v>
      </c>
      <c r="X34" s="83" t="str">
        <f>Page_2!A52</f>
        <v>P3</v>
      </c>
    </row>
    <row r="35" spans="1:260" ht="18" customHeight="1">
      <c r="A35" s="78" t="s">
        <v>104</v>
      </c>
      <c r="B35" s="78"/>
      <c r="C35" s="78"/>
      <c r="D35" s="78"/>
      <c r="E35" s="78"/>
      <c r="F35" s="78"/>
      <c r="G35" s="78"/>
      <c r="H35" s="78"/>
      <c r="I35" s="78"/>
      <c r="J35" s="78"/>
      <c r="K35" s="78"/>
      <c r="L35" s="78"/>
      <c r="M35" s="78"/>
      <c r="N35" s="78"/>
      <c r="O35" s="1"/>
      <c r="P35" s="1"/>
      <c r="Q35" s="1"/>
      <c r="R35" s="1"/>
      <c r="S35" s="83" t="s">
        <v>143</v>
      </c>
      <c r="T35" s="83" t="s">
        <v>118</v>
      </c>
      <c r="U35" s="83"/>
      <c r="V35" s="83"/>
      <c r="W35" s="83" t="str">
        <f>Page_2!A38</f>
        <v>WP4</v>
      </c>
      <c r="X35" s="83" t="str">
        <f>Page_2!A53</f>
        <v>P4</v>
      </c>
    </row>
    <row r="36" spans="1:260" ht="7.5" customHeight="1">
      <c r="A36" s="353"/>
      <c r="B36" s="353"/>
      <c r="C36" s="353"/>
      <c r="D36" s="353"/>
      <c r="E36" s="353"/>
      <c r="F36" s="353"/>
      <c r="G36" s="353"/>
      <c r="H36" s="353"/>
      <c r="I36" s="353"/>
      <c r="J36" s="353"/>
      <c r="K36" s="353"/>
      <c r="L36" s="353"/>
      <c r="M36" s="353"/>
      <c r="N36" s="118"/>
      <c r="O36" s="1"/>
      <c r="P36" s="1"/>
      <c r="Q36" s="1"/>
      <c r="R36" s="1"/>
      <c r="S36" s="83" t="s">
        <v>144</v>
      </c>
      <c r="T36" s="83" t="s">
        <v>119</v>
      </c>
      <c r="U36" s="83"/>
      <c r="V36" s="84"/>
      <c r="W36" s="83" t="str">
        <f>Page_2!A39</f>
        <v>WP5</v>
      </c>
      <c r="X36" s="83" t="str">
        <f>Page_2!A54</f>
        <v>P5</v>
      </c>
    </row>
    <row r="37" spans="1:260" ht="16.5" customHeight="1">
      <c r="A37" s="78" t="s">
        <v>105</v>
      </c>
      <c r="B37" s="78"/>
      <c r="C37" s="78"/>
      <c r="D37" s="78"/>
      <c r="E37" s="36"/>
      <c r="F37" s="36"/>
      <c r="G37" s="78"/>
      <c r="H37" s="78"/>
      <c r="I37" s="78"/>
      <c r="J37" s="78"/>
      <c r="K37" s="78"/>
      <c r="L37" s="78"/>
      <c r="M37" s="78"/>
      <c r="N37" s="78"/>
      <c r="O37" s="1"/>
      <c r="P37" s="1"/>
      <c r="Q37" s="1"/>
      <c r="R37" s="1"/>
      <c r="S37" s="83" t="s">
        <v>152</v>
      </c>
      <c r="T37" s="83" t="s">
        <v>120</v>
      </c>
      <c r="U37" s="83"/>
      <c r="V37" s="84"/>
      <c r="W37" s="83" t="str">
        <f>Page_2!A40</f>
        <v>WP6</v>
      </c>
      <c r="X37" s="83" t="str">
        <f>Page_2!A55</f>
        <v>P6</v>
      </c>
    </row>
    <row r="38" spans="1:260" ht="7.5" customHeight="1">
      <c r="A38" s="14"/>
      <c r="B38" s="14"/>
      <c r="C38" s="14"/>
      <c r="D38" s="14"/>
      <c r="E38" s="243"/>
      <c r="F38" s="243"/>
      <c r="G38" s="14"/>
      <c r="H38" s="14"/>
      <c r="I38" s="14"/>
      <c r="J38" s="14"/>
      <c r="K38" s="14"/>
      <c r="L38" s="14"/>
      <c r="M38" s="14"/>
      <c r="N38" s="14"/>
      <c r="O38" s="1"/>
      <c r="P38" s="1"/>
      <c r="Q38" s="1"/>
      <c r="R38" s="1"/>
      <c r="S38" s="83" t="s">
        <v>145</v>
      </c>
      <c r="T38" s="83"/>
      <c r="U38" s="83"/>
      <c r="V38" s="84"/>
      <c r="W38" s="83"/>
      <c r="X38" s="83" t="str">
        <f>Page_2!A56</f>
        <v>P7</v>
      </c>
    </row>
    <row r="39" spans="1:260" ht="33.75" customHeight="1">
      <c r="A39" s="348" t="s">
        <v>92</v>
      </c>
      <c r="B39" s="348"/>
      <c r="C39" s="348"/>
      <c r="D39" s="60" t="s">
        <v>181</v>
      </c>
      <c r="E39" s="244" t="s">
        <v>94</v>
      </c>
      <c r="F39" s="6"/>
      <c r="G39" s="4"/>
      <c r="H39" s="4"/>
      <c r="I39" s="4"/>
      <c r="J39" s="4"/>
      <c r="K39" s="4"/>
      <c r="L39" s="4"/>
      <c r="M39" s="4"/>
      <c r="N39" s="4"/>
      <c r="O39" s="4"/>
      <c r="P39" s="4"/>
      <c r="Q39" s="4"/>
      <c r="R39" s="4"/>
      <c r="S39" s="83" t="s">
        <v>154</v>
      </c>
      <c r="T39" s="79"/>
      <c r="U39" s="79"/>
      <c r="V39" s="82"/>
      <c r="W39" s="79"/>
      <c r="X39" s="79"/>
    </row>
    <row r="40" spans="1:260" ht="72" customHeight="1">
      <c r="A40" s="350" t="s">
        <v>106</v>
      </c>
      <c r="B40" s="350"/>
      <c r="C40" s="350"/>
      <c r="D40" s="68"/>
      <c r="E40" s="244" t="s">
        <v>103</v>
      </c>
      <c r="F40" s="273" t="s">
        <v>235</v>
      </c>
      <c r="G40" s="4"/>
      <c r="H40" s="4"/>
      <c r="I40" s="4"/>
      <c r="J40" s="4"/>
      <c r="K40" s="4"/>
      <c r="L40" s="4"/>
      <c r="M40" s="4"/>
      <c r="N40" s="4"/>
      <c r="O40" s="4"/>
      <c r="P40" s="4"/>
      <c r="Q40" s="4"/>
      <c r="R40" s="4"/>
      <c r="S40" s="83" t="s">
        <v>146</v>
      </c>
      <c r="T40" s="21"/>
      <c r="V40" s="22"/>
      <c r="W40" s="21"/>
      <c r="X40" s="21"/>
    </row>
    <row r="41" spans="1:260" ht="7.5" customHeight="1">
      <c r="A41" s="1"/>
      <c r="B41" s="1"/>
      <c r="C41" s="1"/>
      <c r="D41" s="1"/>
      <c r="E41" s="1"/>
      <c r="F41" s="1"/>
      <c r="G41" s="1"/>
      <c r="H41" s="1"/>
      <c r="I41" s="1"/>
      <c r="J41" s="1"/>
      <c r="K41" s="1"/>
      <c r="L41" s="1"/>
      <c r="M41" s="1"/>
      <c r="N41" s="1"/>
      <c r="O41" s="1"/>
      <c r="P41" s="1"/>
      <c r="Q41" s="1"/>
      <c r="R41" s="1"/>
      <c r="S41" s="83" t="s">
        <v>147</v>
      </c>
      <c r="T41" s="21"/>
      <c r="X41" s="21"/>
    </row>
    <row r="42" spans="1:260" ht="17.25" customHeight="1">
      <c r="A42" s="9" t="s">
        <v>228</v>
      </c>
      <c r="B42" s="1"/>
      <c r="C42" s="1"/>
      <c r="D42" s="1"/>
      <c r="E42" s="1"/>
      <c r="F42" s="1"/>
      <c r="G42" s="1"/>
      <c r="H42" s="1"/>
      <c r="I42" s="6"/>
      <c r="J42" s="1"/>
      <c r="K42" s="1"/>
      <c r="L42" s="1"/>
      <c r="M42" s="1"/>
      <c r="N42" s="1"/>
      <c r="O42" s="1"/>
      <c r="P42" s="1"/>
      <c r="Q42" s="1"/>
      <c r="R42" s="1"/>
      <c r="S42" s="83" t="s">
        <v>148</v>
      </c>
      <c r="T42" s="21"/>
      <c r="V42" s="100"/>
      <c r="X42" s="21"/>
      <c r="Y42" s="100"/>
    </row>
    <row r="43" spans="1:260" ht="4.5" customHeight="1">
      <c r="A43" s="1"/>
      <c r="B43" s="1"/>
      <c r="C43" s="1"/>
      <c r="D43" s="1"/>
      <c r="E43" s="1"/>
      <c r="F43" s="1"/>
      <c r="G43" s="1"/>
      <c r="H43" s="1"/>
      <c r="I43" s="1"/>
      <c r="J43" s="1"/>
      <c r="K43" s="1"/>
      <c r="L43" s="1"/>
      <c r="M43" s="1"/>
      <c r="N43" s="1"/>
      <c r="O43" s="1"/>
      <c r="P43" s="1"/>
      <c r="Q43" s="1"/>
      <c r="R43" s="1"/>
      <c r="S43" s="83" t="s">
        <v>153</v>
      </c>
      <c r="T43" s="21"/>
      <c r="U43" s="21"/>
      <c r="V43" s="100"/>
      <c r="X43" s="21"/>
      <c r="Y43" s="100"/>
    </row>
    <row r="44" spans="1:260" ht="15" customHeight="1">
      <c r="A44" s="78" t="s">
        <v>107</v>
      </c>
      <c r="B44" s="16"/>
      <c r="C44" s="16"/>
      <c r="D44" s="16"/>
      <c r="E44" s="16"/>
      <c r="F44" s="16"/>
      <c r="G44" s="16"/>
      <c r="H44" s="16"/>
      <c r="I44" s="16"/>
      <c r="J44" s="16"/>
      <c r="K44" s="16"/>
      <c r="L44" s="16"/>
      <c r="M44" s="16"/>
      <c r="N44" s="16"/>
      <c r="O44" s="1"/>
      <c r="P44" s="1"/>
      <c r="Q44" s="1"/>
      <c r="R44" s="1"/>
      <c r="S44" s="83" t="s">
        <v>149</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150</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S46" s="83" t="s">
        <v>51</v>
      </c>
      <c r="T46" s="367"/>
      <c r="U46" s="367"/>
      <c r="V46" s="112"/>
      <c r="W46" s="2"/>
      <c r="X46" s="24"/>
      <c r="Y46" s="112"/>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T47" s="367"/>
      <c r="U47" s="367"/>
      <c r="V47" s="112"/>
      <c r="X47" s="24"/>
      <c r="Y47" s="112"/>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313"/>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X32</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105"/>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12"/>
      <c r="N92" s="12"/>
      <c r="O92" s="30"/>
      <c r="P92" s="30"/>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t="s">
        <v>213</v>
      </c>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SUM(C104:H104)</f>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8"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9"/>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426"/>
      <c r="C113" s="427"/>
      <c r="D113" s="427"/>
      <c r="E113" s="427"/>
      <c r="F113" s="428"/>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426"/>
      <c r="C114" s="427"/>
      <c r="D114" s="427"/>
      <c r="E114" s="427"/>
      <c r="F114" s="428"/>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426"/>
      <c r="C115" s="427"/>
      <c r="D115" s="427"/>
      <c r="E115" s="427"/>
      <c r="F115" s="428"/>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426"/>
      <c r="C116" s="427"/>
      <c r="D116" s="427"/>
      <c r="E116" s="427"/>
      <c r="F116" s="428"/>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426"/>
      <c r="C117" s="427"/>
      <c r="D117" s="427"/>
      <c r="E117" s="427"/>
      <c r="F117" s="428"/>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426"/>
      <c r="C118" s="427"/>
      <c r="D118" s="427"/>
      <c r="E118" s="427"/>
      <c r="F118" s="428"/>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426"/>
      <c r="C119" s="427"/>
      <c r="D119" s="427"/>
      <c r="E119" s="427"/>
      <c r="F119" s="428"/>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426"/>
      <c r="C120" s="427"/>
      <c r="D120" s="427"/>
      <c r="E120" s="427"/>
      <c r="F120" s="428"/>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426"/>
      <c r="C121" s="427"/>
      <c r="D121" s="427"/>
      <c r="E121" s="427"/>
      <c r="F121" s="428"/>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426"/>
      <c r="C122" s="427"/>
      <c r="D122" s="427"/>
      <c r="E122" s="427"/>
      <c r="F122" s="428"/>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344"/>
      <c r="C123" s="345"/>
      <c r="D123" s="345"/>
      <c r="E123" s="345"/>
      <c r="F123" s="346"/>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4">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80"/>
      <c r="C143" s="380"/>
      <c r="D143" s="380"/>
      <c r="E143" s="380"/>
      <c r="F143" s="380"/>
      <c r="G143" s="302"/>
      <c r="H143" s="302"/>
      <c r="I143" s="302"/>
      <c r="J143" s="302"/>
      <c r="K143" s="249"/>
      <c r="L143" s="302"/>
      <c r="M143" s="302"/>
      <c r="N143" s="303"/>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80"/>
      <c r="C144" s="380"/>
      <c r="D144" s="380"/>
      <c r="E144" s="380"/>
      <c r="F144" s="380"/>
      <c r="G144" s="302"/>
      <c r="H144" s="302"/>
      <c r="I144" s="302"/>
      <c r="J144" s="302"/>
      <c r="K144" s="249"/>
      <c r="L144" s="302"/>
      <c r="M144" s="302"/>
      <c r="N144" s="303"/>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80"/>
      <c r="C145" s="380"/>
      <c r="D145" s="380"/>
      <c r="E145" s="380"/>
      <c r="F145" s="380"/>
      <c r="G145" s="302"/>
      <c r="H145" s="302"/>
      <c r="I145" s="302"/>
      <c r="J145" s="302"/>
      <c r="K145" s="249"/>
      <c r="L145" s="302"/>
      <c r="M145" s="302"/>
      <c r="N145" s="303"/>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80"/>
      <c r="C146" s="380"/>
      <c r="D146" s="380"/>
      <c r="E146" s="380"/>
      <c r="F146" s="380"/>
      <c r="G146" s="302"/>
      <c r="H146" s="302"/>
      <c r="I146" s="302"/>
      <c r="J146" s="302"/>
      <c r="K146" s="249"/>
      <c r="L146" s="302"/>
      <c r="M146" s="302"/>
      <c r="N146" s="303"/>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80"/>
      <c r="C147" s="380"/>
      <c r="D147" s="380"/>
      <c r="E147" s="380"/>
      <c r="F147" s="380"/>
      <c r="G147" s="302"/>
      <c r="H147" s="302"/>
      <c r="I147" s="302"/>
      <c r="J147" s="302"/>
      <c r="K147" s="249"/>
      <c r="L147" s="302"/>
      <c r="M147" s="302"/>
      <c r="N147" s="303"/>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80"/>
      <c r="C148" s="380"/>
      <c r="D148" s="380"/>
      <c r="E148" s="380"/>
      <c r="F148" s="380"/>
      <c r="G148" s="302"/>
      <c r="H148" s="302"/>
      <c r="I148" s="302"/>
      <c r="J148" s="302"/>
      <c r="K148" s="249"/>
      <c r="L148" s="302"/>
      <c r="M148" s="302"/>
      <c r="N148" s="303"/>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80"/>
      <c r="C149" s="380"/>
      <c r="D149" s="380"/>
      <c r="E149" s="380"/>
      <c r="F149" s="380"/>
      <c r="G149" s="302"/>
      <c r="H149" s="302"/>
      <c r="I149" s="302"/>
      <c r="J149" s="302"/>
      <c r="K149" s="249"/>
      <c r="L149" s="302"/>
      <c r="M149" s="302"/>
      <c r="N149" s="303"/>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80"/>
      <c r="C150" s="380"/>
      <c r="D150" s="380"/>
      <c r="E150" s="380"/>
      <c r="F150" s="380"/>
      <c r="G150" s="302"/>
      <c r="H150" s="302"/>
      <c r="I150" s="302"/>
      <c r="J150" s="302"/>
      <c r="K150" s="249"/>
      <c r="L150" s="302"/>
      <c r="M150" s="302"/>
      <c r="N150" s="303"/>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226</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80"/>
      <c r="C201" s="380"/>
      <c r="D201" s="380"/>
      <c r="E201" s="380"/>
      <c r="F201" s="380"/>
      <c r="G201" s="302"/>
      <c r="H201" s="302"/>
      <c r="I201" s="302"/>
      <c r="J201" s="302"/>
      <c r="K201" s="249"/>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80"/>
      <c r="C202" s="380"/>
      <c r="D202" s="380"/>
      <c r="E202" s="380"/>
      <c r="F202" s="380"/>
      <c r="G202" s="302"/>
      <c r="H202" s="302"/>
      <c r="I202" s="302"/>
      <c r="J202" s="302"/>
      <c r="K202" s="249"/>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80"/>
      <c r="C203" s="380"/>
      <c r="D203" s="380"/>
      <c r="E203" s="380"/>
      <c r="F203" s="380"/>
      <c r="G203" s="302"/>
      <c r="H203" s="302"/>
      <c r="I203" s="302"/>
      <c r="J203" s="302"/>
      <c r="K203" s="249"/>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80"/>
      <c r="C204" s="380"/>
      <c r="D204" s="380"/>
      <c r="E204" s="380"/>
      <c r="F204" s="380"/>
      <c r="G204" s="302"/>
      <c r="H204" s="302"/>
      <c r="I204" s="302"/>
      <c r="J204" s="302"/>
      <c r="K204" s="249"/>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80"/>
      <c r="C205" s="380"/>
      <c r="D205" s="380"/>
      <c r="E205" s="380"/>
      <c r="F205" s="380"/>
      <c r="G205" s="302"/>
      <c r="H205" s="302"/>
      <c r="I205" s="302"/>
      <c r="J205" s="302"/>
      <c r="K205" s="249"/>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80"/>
      <c r="C206" s="380"/>
      <c r="D206" s="380"/>
      <c r="E206" s="380"/>
      <c r="F206" s="380"/>
      <c r="G206" s="302"/>
      <c r="H206" s="302"/>
      <c r="I206" s="302"/>
      <c r="J206" s="302"/>
      <c r="K206" s="249"/>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80"/>
      <c r="C207" s="380"/>
      <c r="D207" s="380"/>
      <c r="E207" s="380"/>
      <c r="F207" s="380"/>
      <c r="G207" s="302"/>
      <c r="H207" s="302"/>
      <c r="I207" s="302"/>
      <c r="J207" s="302"/>
      <c r="K207" s="249"/>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80"/>
      <c r="C208" s="380"/>
      <c r="D208" s="380"/>
      <c r="E208" s="380"/>
      <c r="F208" s="380"/>
      <c r="G208" s="302"/>
      <c r="H208" s="302"/>
      <c r="I208" s="302"/>
      <c r="J208" s="302"/>
      <c r="K208" s="249"/>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80"/>
      <c r="C209" s="380"/>
      <c r="D209" s="380"/>
      <c r="E209" s="380"/>
      <c r="F209" s="380"/>
      <c r="G209" s="302"/>
      <c r="H209" s="302"/>
      <c r="I209" s="302"/>
      <c r="J209" s="302"/>
      <c r="K209" s="249"/>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80"/>
      <c r="C210" s="380"/>
      <c r="D210" s="380"/>
      <c r="E210" s="380"/>
      <c r="F210" s="380"/>
      <c r="G210" s="302"/>
      <c r="H210" s="302"/>
      <c r="I210" s="302"/>
      <c r="J210" s="302"/>
      <c r="K210" s="249"/>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76"/>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76"/>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76"/>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76"/>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76"/>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76"/>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Infrastrutture e lavori / Costs for infrastructure and works</v>
      </c>
      <c r="B234" s="76"/>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76"/>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76"/>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76"/>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76"/>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93"/>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XFMpPgAvIuihcuzr2kyuqUkfXrnr5dp60ojAbl6e3w/Hs6aLzSkVdDQj8C2AgAh8SA/Km8XJviNhBePtQ2dumw==" saltValue="i/LPikFwAVFE5qTCGG0oAg==" spinCount="100000" sheet="1" objects="1" scenarios="1" formatCells="0" formatColumns="0" formatRows="0" insertRows="0" insertHyperlinks="0" sort="0" autoFilter="0" pivotTables="0"/>
  <dataConsolidate/>
  <mergeCells count="223">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T96:U96"/>
    <mergeCell ref="BF111:BF112"/>
    <mergeCell ref="B113:F113"/>
    <mergeCell ref="B114:F114"/>
    <mergeCell ref="V111:Y111"/>
    <mergeCell ref="Z111:AC111"/>
    <mergeCell ref="AD111:AG111"/>
    <mergeCell ref="AH111:AK111"/>
    <mergeCell ref="AL111:AO111"/>
    <mergeCell ref="AP111:AS111"/>
    <mergeCell ref="T89:U89"/>
    <mergeCell ref="T90:U90"/>
    <mergeCell ref="T95:U95"/>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102:U102"/>
    <mergeCell ref="T101:U101"/>
    <mergeCell ref="T100:U100"/>
    <mergeCell ref="T99:U99"/>
    <mergeCell ref="T98:U98"/>
    <mergeCell ref="T97:U97"/>
    <mergeCell ref="E54:F54"/>
    <mergeCell ref="B47:G47"/>
    <mergeCell ref="T83:U83"/>
    <mergeCell ref="T84:U84"/>
    <mergeCell ref="T85:U85"/>
    <mergeCell ref="T86:U86"/>
    <mergeCell ref="T87:U87"/>
    <mergeCell ref="T88:U88"/>
    <mergeCell ref="A73:C73"/>
    <mergeCell ref="A74:C74"/>
    <mergeCell ref="A76:O76"/>
    <mergeCell ref="A80:P80"/>
    <mergeCell ref="T81:U81"/>
    <mergeCell ref="T82:U82"/>
    <mergeCell ref="T44:U44"/>
    <mergeCell ref="K63:L69"/>
    <mergeCell ref="N63:O69"/>
    <mergeCell ref="T45:U45"/>
    <mergeCell ref="T46:U46"/>
    <mergeCell ref="T47:U47"/>
    <mergeCell ref="T66:U66"/>
    <mergeCell ref="T67:U67"/>
    <mergeCell ref="T68:U68"/>
    <mergeCell ref="T69:U69"/>
    <mergeCell ref="BB47:BE47"/>
    <mergeCell ref="BF47:BF48"/>
    <mergeCell ref="B48:C48"/>
    <mergeCell ref="E48:F48"/>
    <mergeCell ref="Z47:AC47"/>
    <mergeCell ref="AD47:AG47"/>
    <mergeCell ref="AH47:AK47"/>
    <mergeCell ref="AL47:AO47"/>
    <mergeCell ref="AP47:AS47"/>
    <mergeCell ref="AT47:AW47"/>
    <mergeCell ref="AX47:BA47"/>
    <mergeCell ref="A39:C39"/>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4:C54"/>
    <mergeCell ref="B55:C55"/>
    <mergeCell ref="E55:F55"/>
    <mergeCell ref="K125:L131"/>
    <mergeCell ref="B123:F123"/>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 ref="A36:M36"/>
  </mergeCells>
  <conditionalFormatting sqref="I163">
    <cfRule type="cellIs" dxfId="1" priority="3" stopIfTrue="1" operator="notEqual">
      <formula>$O$153</formula>
    </cfRule>
  </conditionalFormatting>
  <conditionalFormatting sqref="D32">
    <cfRule type="cellIs" dxfId="0" priority="1" stopIfTrue="1" operator="notEqual">
      <formula>$D$13</formula>
    </cfRule>
  </conditionalFormatting>
  <dataValidations xWindow="929" yWindow="567" count="26">
    <dataValidation type="list" allowBlank="1" showInputMessage="1" showErrorMessage="1" promptTitle="Menù a tendina / Dropdown menu" prompt="Seleziona una delle opzioni / select one option" sqref="D40">
      <formula1>$E$39:$E$40</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B28:B29">
      <formula1>$E$28:$E$29</formula1>
    </dataValidation>
    <dataValidation errorStyle="warning" allowBlank="1" showInputMessage="1" showErrorMessage="1" sqref="K130"/>
    <dataValidation allowBlank="1" showInputMessage="1" showErrorMessage="1" prompt="Calcolato automaticamente / automatically calculated" sqref="D16"/>
    <dataValidation allowBlank="1" showInputMessage="1" showErrorMessage="1" prompt="Elencare e giustificare l’impiego di attrezzature per il progetto / List and justify the use of equipment for the project _x000a__x000a_" sqref="B143:D152 B201:D210 B172:D181 B113:B122 C114:D122"/>
    <dataValidation type="list" operator="equal" allowBlank="1" showInputMessage="1" promptTitle="Menù a tendina / Dropdown menu" prompt="Seleziona una delle opzioni / Select one option" sqref="D7:E7">
      <formula1>$F$6:$F$7</formula1>
    </dataValidation>
    <dataValidation allowBlank="1" showInputMessage="1" showErrorMessage="1" promptTitle="Attenzione / Attention:" prompt="MAX 40%" sqref="P59:R59"/>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ErrorMessage="1" prompt="Dato preimpostato, editabile_x000a_" sqref="O92:R92"/>
    <dataValidation allowBlank="1" showInputMessage="1" showErrorMessage="1" prompt="Si calcola automaticamente, al netto di eventuali entrate nette e cofinanziamento aggiuntivo / Automatically calculated, considering the eventually net revenue + additional co-financing" sqref="D14"/>
    <dataValidation type="list" allowBlank="1" showInputMessage="1" showErrorMessage="1" promptTitle="Menù a tendina / Dropdown menu" prompt="Seleziona una delle opzioni / select one option" sqref="D21">
      <formula1>$F$18:$F$20</formula1>
    </dataValidation>
    <dataValidation allowBlank="1" showErrorMessage="1" promptTitle="Menù a tendina / Menu déroulant" prompt="Seleziona una delle opzioni / Choisissez une option" sqref="E201:F210 E143:F152 E172:F181 G49:G58 E114:F122"/>
    <dataValidation type="list" allowBlank="1" showInputMessage="1" showErrorMessage="1" promptTitle="Menù a tendina / Dropdown menu" prompt="Seleziona una delle opzioni / Select one option" sqref="B49:C58">
      <formula1>$T$31:$T$37</formula1>
    </dataValidation>
    <dataValidation type="list" allowBlank="1" showInputMessage="1" showErrorMessage="1" promptTitle="Menù a tendina / Dropdown menu" prompt="Seleziona una delle opzioni / Select one option" sqref="K143:K152 K172:K181 K201:K210 K49:K58 K114:K122">
      <formula1>$S$31:$S$46</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201:H210 H143:H152 H49:H58 H172:H181 H114:H122">
      <formula1>$Y$31:$Y$32</formula1>
    </dataValidation>
    <dataValidation type="list" allowBlank="1" showInputMessage="1" showErrorMessage="1" promptTitle="Menù a tendina / Dropdown menu" prompt="Seleziona una delle opzioni / select one option" sqref="D49:D58">
      <formula1>$U$31:$U$32</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9" manualBreakCount="9">
    <brk id="33" max="15" man="1"/>
    <brk id="71" max="16383"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133 I163 I192 I221 I235" formula="1"/>
  </ignoredErrors>
  <drawing r:id="rId2"/>
  <legacyDrawingHF r:id="rId3"/>
  <extLst>
    <ext xmlns:x14="http://schemas.microsoft.com/office/spreadsheetml/2009/9/main" uri="{CCE6A557-97BC-4b89-ADB6-D9C93CAAB3DF}">
      <x14:dataValidations xmlns:xm="http://schemas.microsoft.com/office/excel/2006/main" xWindow="929" yWindow="567" count="2">
        <x14:dataValidation type="list" allowBlank="1" showInputMessage="1" showErrorMessage="1" promptTitle="Menù a tendina / Dropdown menu" prompt="Seleziona una delle opzioni / Select one option">
          <x14:formula1>
            <xm:f>Page_2!$A$35:$A$40</xm:f>
          </x14:formula1>
          <xm:sqref>I49:I58 I172:I181 I143:I152 I201:I210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BB82"/>
  <sheetViews>
    <sheetView view="pageBreakPreview" topLeftCell="B1" zoomScale="70" zoomScaleNormal="40" zoomScaleSheetLayoutView="70" zoomScalePageLayoutView="70" workbookViewId="0">
      <selection activeCell="C7" sqref="C7"/>
    </sheetView>
  </sheetViews>
  <sheetFormatPr defaultColWidth="8.85546875" defaultRowHeight="12.75"/>
  <cols>
    <col min="1" max="1" width="36.140625" style="178" customWidth="1"/>
    <col min="2" max="2" width="26.42578125" style="179" customWidth="1"/>
    <col min="3" max="3" width="26.42578125" style="178" customWidth="1"/>
    <col min="4" max="5" width="12.85546875" style="178" customWidth="1"/>
    <col min="6" max="6" width="15.42578125" style="178" customWidth="1"/>
    <col min="7" max="8" width="12.85546875" style="178" customWidth="1"/>
    <col min="9" max="9" width="18.28515625" style="178" customWidth="1"/>
    <col min="10" max="10" width="15.140625" style="178" customWidth="1"/>
    <col min="11" max="11" width="16.140625" style="178" customWidth="1"/>
    <col min="12" max="12" width="18.7109375" style="178" customWidth="1"/>
    <col min="13" max="13" width="18" style="178" customWidth="1"/>
    <col min="14" max="14" width="14.85546875" style="178" customWidth="1"/>
    <col min="15" max="15" width="7.7109375" style="178" customWidth="1"/>
    <col min="16" max="17" width="14" style="178" customWidth="1"/>
    <col min="18" max="18" width="17" style="178" customWidth="1"/>
    <col min="19" max="16384" width="8.85546875" style="178"/>
  </cols>
  <sheetData>
    <row r="1" spans="1:21" ht="13.15" customHeight="1">
      <c r="A1" s="140" t="s">
        <v>77</v>
      </c>
      <c r="B1" s="176"/>
      <c r="C1" s="177"/>
    </row>
    <row r="2" spans="1:21" ht="13.15" customHeight="1"/>
    <row r="3" spans="1:21" ht="13.15" customHeight="1">
      <c r="A3" s="180"/>
    </row>
    <row r="4" spans="1:21" ht="13.15" customHeight="1"/>
    <row r="5" spans="1:21" ht="15">
      <c r="A5" s="181" t="s">
        <v>78</v>
      </c>
      <c r="B5" s="182"/>
      <c r="C5" s="181"/>
    </row>
    <row r="6" spans="1:21" ht="14.25">
      <c r="A6" s="146" t="s">
        <v>178</v>
      </c>
      <c r="B6" s="183"/>
      <c r="C6" s="146"/>
    </row>
    <row r="7" spans="1:21" ht="129.75" customHeight="1">
      <c r="A7" s="152" t="s">
        <v>69</v>
      </c>
      <c r="B7" s="152" t="s">
        <v>44</v>
      </c>
      <c r="C7" s="152" t="s">
        <v>231</v>
      </c>
      <c r="D7" s="152" t="s">
        <v>70</v>
      </c>
      <c r="E7" s="152" t="s">
        <v>71</v>
      </c>
      <c r="F7" s="152" t="s">
        <v>72</v>
      </c>
      <c r="G7" s="152" t="s">
        <v>73</v>
      </c>
      <c r="H7" s="152" t="s">
        <v>224</v>
      </c>
      <c r="I7" s="152" t="s">
        <v>226</v>
      </c>
      <c r="J7" s="152" t="s">
        <v>196</v>
      </c>
      <c r="K7" s="152" t="s">
        <v>197</v>
      </c>
      <c r="L7" s="153" t="s">
        <v>233</v>
      </c>
      <c r="M7" s="152" t="s">
        <v>76</v>
      </c>
      <c r="N7" s="152" t="s">
        <v>49</v>
      </c>
      <c r="O7" s="437"/>
      <c r="P7" s="432" t="s">
        <v>234</v>
      </c>
      <c r="Q7" s="432"/>
      <c r="R7" s="432"/>
      <c r="S7" s="432"/>
      <c r="T7" s="432"/>
      <c r="U7" s="433"/>
    </row>
    <row r="8" spans="1:21" ht="35.25" customHeight="1">
      <c r="A8" s="184" t="str">
        <f>Page_2!A17</f>
        <v>PP1</v>
      </c>
      <c r="B8" s="185">
        <f>LP_PP1!D3</f>
        <v>0</v>
      </c>
      <c r="C8" s="186">
        <f>LP_PP1!D5</f>
        <v>0</v>
      </c>
      <c r="D8" s="159">
        <f>LP_PP1!H230</f>
        <v>0</v>
      </c>
      <c r="E8" s="159">
        <f>LP_PP1!H231</f>
        <v>0</v>
      </c>
      <c r="F8" s="159">
        <f>LP_PP1!H232</f>
        <v>0</v>
      </c>
      <c r="G8" s="159">
        <f>LP_PP1!H233</f>
        <v>0</v>
      </c>
      <c r="H8" s="159">
        <f>LP_PP1!H234</f>
        <v>0</v>
      </c>
      <c r="I8" s="159">
        <f>LP_PP1!H235</f>
        <v>0</v>
      </c>
      <c r="J8" s="187">
        <f>LP_PP1!H236</f>
        <v>0</v>
      </c>
      <c r="K8" s="159">
        <f>LP_PP1!H237</f>
        <v>0</v>
      </c>
      <c r="L8" s="188">
        <f>LP_PP1!H239</f>
        <v>0</v>
      </c>
      <c r="M8" s="189">
        <f>LP_PP1!H238</f>
        <v>0</v>
      </c>
      <c r="N8" s="190" t="e">
        <f>M8/L8</f>
        <v>#DIV/0!</v>
      </c>
      <c r="O8" s="438"/>
      <c r="P8" s="429" t="str">
        <f>LP_PP1!K126</f>
        <v>OK</v>
      </c>
      <c r="Q8" s="430"/>
      <c r="R8" s="430"/>
      <c r="S8" s="430"/>
      <c r="T8" s="430"/>
      <c r="U8" s="431"/>
    </row>
    <row r="9" spans="1:21" ht="35.25" customHeight="1">
      <c r="A9" s="192" t="str">
        <f>Page_2!A18</f>
        <v>PP2</v>
      </c>
      <c r="B9" s="185">
        <f>'PP2'!D3</f>
        <v>0</v>
      </c>
      <c r="C9" s="186">
        <f>'PP2'!D5</f>
        <v>0</v>
      </c>
      <c r="D9" s="159">
        <f>'PP2'!I229</f>
        <v>0</v>
      </c>
      <c r="E9" s="159">
        <f>'PP2'!I230</f>
        <v>0</v>
      </c>
      <c r="F9" s="159">
        <f>'PP2'!I231</f>
        <v>0</v>
      </c>
      <c r="G9" s="159">
        <f>'PP2'!I232</f>
        <v>0</v>
      </c>
      <c r="H9" s="159">
        <f>'PP2'!I233</f>
        <v>0</v>
      </c>
      <c r="I9" s="159">
        <f>'PP2'!I234</f>
        <v>0</v>
      </c>
      <c r="J9" s="187">
        <f>'PP2'!I235</f>
        <v>0</v>
      </c>
      <c r="K9" s="159">
        <f>'PP2'!I236</f>
        <v>0</v>
      </c>
      <c r="L9" s="193">
        <f>'PP2'!I238</f>
        <v>0</v>
      </c>
      <c r="M9" s="159">
        <f>'PP2'!I237</f>
        <v>0</v>
      </c>
      <c r="N9" s="190" t="e">
        <f t="shared" ref="N9:N15" si="0">M9/L9</f>
        <v>#DIV/0!</v>
      </c>
      <c r="O9" s="438"/>
      <c r="P9" s="429" t="str">
        <f>'PP2'!K125</f>
        <v>OK</v>
      </c>
      <c r="Q9" s="430"/>
      <c r="R9" s="430"/>
      <c r="S9" s="430"/>
      <c r="T9" s="430"/>
      <c r="U9" s="431"/>
    </row>
    <row r="10" spans="1:21" ht="35.25" customHeight="1">
      <c r="A10" s="192" t="str">
        <f>Page_2!A19</f>
        <v>PP3</v>
      </c>
      <c r="B10" s="185">
        <f>'PP3'!D3</f>
        <v>0</v>
      </c>
      <c r="C10" s="186">
        <f>'PP3'!D5</f>
        <v>0</v>
      </c>
      <c r="D10" s="159">
        <f>'PP3'!I229</f>
        <v>0</v>
      </c>
      <c r="E10" s="159">
        <f>'PP3'!I230</f>
        <v>0</v>
      </c>
      <c r="F10" s="159">
        <f>'PP3'!I231</f>
        <v>0</v>
      </c>
      <c r="G10" s="159">
        <f>'PP3'!I232</f>
        <v>0</v>
      </c>
      <c r="H10" s="159">
        <f>'PP3'!I233</f>
        <v>0</v>
      </c>
      <c r="I10" s="159">
        <f>'PP3'!I234</f>
        <v>0</v>
      </c>
      <c r="J10" s="187">
        <f>'PP3'!I235</f>
        <v>0</v>
      </c>
      <c r="K10" s="159">
        <f>'PP3'!I236</f>
        <v>0</v>
      </c>
      <c r="L10" s="193">
        <f>'PP3'!I238</f>
        <v>0</v>
      </c>
      <c r="M10" s="159">
        <f>'PP3'!I237</f>
        <v>0</v>
      </c>
      <c r="N10" s="190" t="e">
        <f t="shared" si="0"/>
        <v>#DIV/0!</v>
      </c>
      <c r="O10" s="438"/>
      <c r="P10" s="429" t="str">
        <f>'PP3'!K125</f>
        <v>OK</v>
      </c>
      <c r="Q10" s="430"/>
      <c r="R10" s="430"/>
      <c r="S10" s="430"/>
      <c r="T10" s="430"/>
      <c r="U10" s="431"/>
    </row>
    <row r="11" spans="1:21" ht="35.25" customHeight="1">
      <c r="A11" s="192" t="str">
        <f>Page_2!A20</f>
        <v>PP4</v>
      </c>
      <c r="B11" s="185">
        <f>'PP4'!D3</f>
        <v>0</v>
      </c>
      <c r="C11" s="186">
        <f>'PP4'!D5</f>
        <v>0</v>
      </c>
      <c r="D11" s="159">
        <f>'PP4'!I229</f>
        <v>0</v>
      </c>
      <c r="E11" s="159">
        <f>'PP4'!I230</f>
        <v>0</v>
      </c>
      <c r="F11" s="159">
        <f>'PP4'!I231</f>
        <v>0</v>
      </c>
      <c r="G11" s="159">
        <f>'PP4'!I232</f>
        <v>0</v>
      </c>
      <c r="H11" s="159">
        <f>'PP4'!I233</f>
        <v>0</v>
      </c>
      <c r="I11" s="159">
        <f>'PP4'!I234</f>
        <v>0</v>
      </c>
      <c r="J11" s="187">
        <f>'PP4'!I235</f>
        <v>0</v>
      </c>
      <c r="K11" s="159">
        <f>'PP4'!I236</f>
        <v>0</v>
      </c>
      <c r="L11" s="193">
        <f>'PP4'!I238</f>
        <v>0</v>
      </c>
      <c r="M11" s="159">
        <f>'PP4'!I237</f>
        <v>0</v>
      </c>
      <c r="N11" s="190" t="e">
        <f t="shared" si="0"/>
        <v>#DIV/0!</v>
      </c>
      <c r="O11" s="438"/>
      <c r="P11" s="429" t="str">
        <f>'PP4'!K125</f>
        <v>OK</v>
      </c>
      <c r="Q11" s="430"/>
      <c r="R11" s="430"/>
      <c r="S11" s="430"/>
      <c r="T11" s="430"/>
      <c r="U11" s="431"/>
    </row>
    <row r="12" spans="1:21" ht="35.25" customHeight="1">
      <c r="A12" s="184" t="str">
        <f>Page_2!A21</f>
        <v>PP5</v>
      </c>
      <c r="B12" s="185">
        <f>'PP5'!D3</f>
        <v>0</v>
      </c>
      <c r="C12" s="186">
        <f>'PP5'!D5</f>
        <v>0</v>
      </c>
      <c r="D12" s="159">
        <f>'PP5'!I229</f>
        <v>0</v>
      </c>
      <c r="E12" s="159">
        <f>'PP5'!I230</f>
        <v>0</v>
      </c>
      <c r="F12" s="159">
        <f>'PP5'!I231</f>
        <v>0</v>
      </c>
      <c r="G12" s="159">
        <f>'PP5'!I232</f>
        <v>0</v>
      </c>
      <c r="H12" s="159">
        <f>'PP5'!I233</f>
        <v>0</v>
      </c>
      <c r="I12" s="159">
        <f>'PP5'!I234</f>
        <v>0</v>
      </c>
      <c r="J12" s="187">
        <f>'PP5'!I235</f>
        <v>0</v>
      </c>
      <c r="K12" s="159">
        <f>'PP5'!I236</f>
        <v>0</v>
      </c>
      <c r="L12" s="193">
        <f>'PP5'!I238</f>
        <v>0</v>
      </c>
      <c r="M12" s="159">
        <f>'PP5'!I237</f>
        <v>0</v>
      </c>
      <c r="N12" s="190" t="e">
        <f t="shared" si="0"/>
        <v>#DIV/0!</v>
      </c>
      <c r="O12" s="438"/>
      <c r="P12" s="429" t="str">
        <f>'PP5'!K125</f>
        <v>OK</v>
      </c>
      <c r="Q12" s="430"/>
      <c r="R12" s="430"/>
      <c r="S12" s="430"/>
      <c r="T12" s="430"/>
      <c r="U12" s="431"/>
    </row>
    <row r="13" spans="1:21" ht="35.25" customHeight="1">
      <c r="A13" s="192" t="str">
        <f>Page_2!A22</f>
        <v>PP6</v>
      </c>
      <c r="B13" s="185">
        <f>'PP6'!D3</f>
        <v>0</v>
      </c>
      <c r="C13" s="186">
        <f>'PP6'!D5</f>
        <v>0</v>
      </c>
      <c r="D13" s="159">
        <f>'PP6'!I229</f>
        <v>0</v>
      </c>
      <c r="E13" s="159">
        <f>'PP6'!I230</f>
        <v>0</v>
      </c>
      <c r="F13" s="159">
        <f>'PP6'!I231</f>
        <v>0</v>
      </c>
      <c r="G13" s="159">
        <f>'PP6'!I232</f>
        <v>0</v>
      </c>
      <c r="H13" s="159">
        <f>'PP6'!I233</f>
        <v>0</v>
      </c>
      <c r="I13" s="159">
        <f>'PP6'!I234</f>
        <v>0</v>
      </c>
      <c r="J13" s="187">
        <f>'PP6'!I235</f>
        <v>0</v>
      </c>
      <c r="K13" s="159">
        <f>'PP6'!I236</f>
        <v>0</v>
      </c>
      <c r="L13" s="193">
        <f>'PP6'!I238</f>
        <v>0</v>
      </c>
      <c r="M13" s="159">
        <f>'PP6'!I237</f>
        <v>0</v>
      </c>
      <c r="N13" s="190" t="e">
        <f t="shared" si="0"/>
        <v>#DIV/0!</v>
      </c>
      <c r="O13" s="438"/>
      <c r="P13" s="429" t="str">
        <f>'PP6'!K125</f>
        <v>OK</v>
      </c>
      <c r="Q13" s="430"/>
      <c r="R13" s="430"/>
      <c r="S13" s="430"/>
      <c r="T13" s="430"/>
      <c r="U13" s="431"/>
    </row>
    <row r="14" spans="1:21" ht="35.25" customHeight="1">
      <c r="A14" s="192" t="str">
        <f>Page_2!A23</f>
        <v>PP7</v>
      </c>
      <c r="B14" s="185">
        <f>'PP7'!D3</f>
        <v>0</v>
      </c>
      <c r="C14" s="186">
        <f>'PP7'!D5</f>
        <v>0</v>
      </c>
      <c r="D14" s="159">
        <f>'PP7'!I229</f>
        <v>0</v>
      </c>
      <c r="E14" s="159">
        <f>'PP7'!I230</f>
        <v>0</v>
      </c>
      <c r="F14" s="159">
        <f>'PP7'!I231</f>
        <v>0</v>
      </c>
      <c r="G14" s="159">
        <f>'PP7'!I232</f>
        <v>0</v>
      </c>
      <c r="H14" s="159">
        <f>'PP7'!I233</f>
        <v>0</v>
      </c>
      <c r="I14" s="159">
        <f>'PP7'!I234</f>
        <v>0</v>
      </c>
      <c r="J14" s="187">
        <f>'PP7'!I235</f>
        <v>0</v>
      </c>
      <c r="K14" s="159">
        <f>'PP7'!I236</f>
        <v>0</v>
      </c>
      <c r="L14" s="193">
        <f>'PP7'!I238</f>
        <v>0</v>
      </c>
      <c r="M14" s="159">
        <f>'PP7'!I237</f>
        <v>0</v>
      </c>
      <c r="N14" s="190" t="e">
        <f t="shared" si="0"/>
        <v>#DIV/0!</v>
      </c>
      <c r="O14" s="438"/>
      <c r="P14" s="429" t="str">
        <f>'PP7'!K125</f>
        <v>OK</v>
      </c>
      <c r="Q14" s="430"/>
      <c r="R14" s="430"/>
      <c r="S14" s="430"/>
      <c r="T14" s="430"/>
      <c r="U14" s="431"/>
    </row>
    <row r="15" spans="1:21" ht="35.25" customHeight="1">
      <c r="A15" s="192" t="str">
        <f>Page_2!A24</f>
        <v>PP8</v>
      </c>
      <c r="B15" s="185">
        <f>'PP8'!D3</f>
        <v>0</v>
      </c>
      <c r="C15" s="186">
        <f>'PP8'!D5</f>
        <v>0</v>
      </c>
      <c r="D15" s="159">
        <f>'PP8'!I229</f>
        <v>0</v>
      </c>
      <c r="E15" s="159">
        <f>'PP8'!I230</f>
        <v>0</v>
      </c>
      <c r="F15" s="159">
        <f>'PP8'!I231</f>
        <v>0</v>
      </c>
      <c r="G15" s="159">
        <f>'PP8'!I232</f>
        <v>0</v>
      </c>
      <c r="H15" s="159">
        <f>'PP8'!I233</f>
        <v>0</v>
      </c>
      <c r="I15" s="159">
        <f>'PP8'!I234</f>
        <v>0</v>
      </c>
      <c r="J15" s="187">
        <f>'PP8'!I235</f>
        <v>0</v>
      </c>
      <c r="K15" s="159">
        <f>'PP8'!I236</f>
        <v>0</v>
      </c>
      <c r="L15" s="193">
        <f>'PP8'!I238</f>
        <v>0</v>
      </c>
      <c r="M15" s="159">
        <f>'PP8'!I237</f>
        <v>0</v>
      </c>
      <c r="N15" s="190" t="e">
        <f t="shared" si="0"/>
        <v>#DIV/0!</v>
      </c>
      <c r="P15" s="429" t="str">
        <f>'PP8'!K125</f>
        <v>OK</v>
      </c>
      <c r="Q15" s="430"/>
      <c r="R15" s="430"/>
      <c r="S15" s="430"/>
      <c r="T15" s="430"/>
      <c r="U15" s="431"/>
    </row>
    <row r="16" spans="1:21" ht="35.25" customHeight="1">
      <c r="A16" s="436" t="s">
        <v>32</v>
      </c>
      <c r="B16" s="436"/>
      <c r="C16" s="436"/>
      <c r="D16" s="167">
        <f t="shared" ref="D16:K16" si="1">SUM(D8:D15)</f>
        <v>0</v>
      </c>
      <c r="E16" s="167">
        <f t="shared" si="1"/>
        <v>0</v>
      </c>
      <c r="F16" s="167">
        <f t="shared" si="1"/>
        <v>0</v>
      </c>
      <c r="G16" s="167">
        <f t="shared" si="1"/>
        <v>0</v>
      </c>
      <c r="H16" s="167">
        <f t="shared" si="1"/>
        <v>0</v>
      </c>
      <c r="I16" s="167">
        <f t="shared" si="1"/>
        <v>0</v>
      </c>
      <c r="J16" s="194">
        <f t="shared" si="1"/>
        <v>0</v>
      </c>
      <c r="K16" s="167">
        <f t="shared" si="1"/>
        <v>0</v>
      </c>
      <c r="L16" s="195">
        <f>SUM(L8:L15)</f>
        <v>0</v>
      </c>
      <c r="M16" s="167">
        <f>SUM(M8:M15)</f>
        <v>0</v>
      </c>
      <c r="N16" s="439"/>
      <c r="O16" s="305"/>
      <c r="P16" s="191"/>
    </row>
    <row r="17" spans="1:16" ht="35.25" customHeight="1">
      <c r="A17" s="436" t="s">
        <v>82</v>
      </c>
      <c r="B17" s="436"/>
      <c r="C17" s="436"/>
      <c r="D17" s="168" t="e">
        <f t="shared" ref="D17:I17" si="2">D16/$J$16</f>
        <v>#DIV/0!</v>
      </c>
      <c r="E17" s="168" t="e">
        <f>ROUND(E16/$J$16,20)</f>
        <v>#DIV/0!</v>
      </c>
      <c r="F17" s="168" t="e">
        <f>ROUND(F16/$J$16,2)</f>
        <v>#DIV/0!</v>
      </c>
      <c r="G17" s="168" t="e">
        <f t="shared" si="2"/>
        <v>#DIV/0!</v>
      </c>
      <c r="H17" s="168" t="e">
        <f t="shared" si="2"/>
        <v>#DIV/0!</v>
      </c>
      <c r="I17" s="168" t="e">
        <f t="shared" si="2"/>
        <v>#DIV/0!</v>
      </c>
      <c r="J17" s="196" t="e">
        <f>SUM(D17:I17)</f>
        <v>#DIV/0!</v>
      </c>
      <c r="K17" s="168" t="e">
        <f>K16/J16</f>
        <v>#DIV/0!</v>
      </c>
      <c r="L17" s="197" t="e">
        <f>L16/J16</f>
        <v>#DIV/0!</v>
      </c>
      <c r="M17" s="168" t="e">
        <f>M16/L16</f>
        <v>#DIV/0!</v>
      </c>
      <c r="N17" s="439"/>
      <c r="O17" s="309"/>
    </row>
    <row r="18" spans="1:16">
      <c r="A18" s="198"/>
      <c r="B18" s="199"/>
      <c r="C18" s="198"/>
      <c r="D18" s="200"/>
      <c r="E18" s="200"/>
      <c r="F18" s="200"/>
      <c r="G18" s="200"/>
      <c r="H18" s="200"/>
      <c r="I18" s="201"/>
      <c r="J18" s="202"/>
      <c r="K18" s="202"/>
      <c r="L18" s="200"/>
    </row>
    <row r="19" spans="1:16">
      <c r="A19" s="198"/>
      <c r="B19" s="199"/>
      <c r="C19" s="198"/>
      <c r="D19" s="200"/>
      <c r="E19" s="200"/>
      <c r="F19" s="200"/>
      <c r="G19" s="200"/>
      <c r="H19" s="200"/>
      <c r="I19" s="201"/>
      <c r="J19" s="202"/>
      <c r="K19" s="202"/>
      <c r="L19" s="200"/>
    </row>
    <row r="20" spans="1:16" ht="15">
      <c r="A20" s="181" t="s">
        <v>79</v>
      </c>
      <c r="B20" s="182"/>
      <c r="C20" s="181"/>
      <c r="P20" s="191"/>
    </row>
    <row r="21" spans="1:16" ht="14.25">
      <c r="A21" s="146" t="s">
        <v>179</v>
      </c>
      <c r="B21" s="183"/>
      <c r="C21" s="146"/>
    </row>
    <row r="22" spans="1:16" ht="63.75">
      <c r="A22" s="152" t="s">
        <v>69</v>
      </c>
      <c r="B22" s="152" t="s">
        <v>44</v>
      </c>
      <c r="C22" s="152" t="s">
        <v>231</v>
      </c>
      <c r="D22" s="152" t="str">
        <f>Page_2!A50</f>
        <v>P1</v>
      </c>
      <c r="E22" s="152" t="str">
        <f>Page_2!A51</f>
        <v>P2</v>
      </c>
      <c r="F22" s="152" t="str">
        <f>Page_2!A52</f>
        <v>P3</v>
      </c>
      <c r="G22" s="152" t="str">
        <f>Page_2!A53</f>
        <v>P4</v>
      </c>
      <c r="H22" s="152" t="str">
        <f>Page_2!A54</f>
        <v>P5</v>
      </c>
      <c r="I22" s="152" t="str">
        <f>Page_2!A55</f>
        <v>P6</v>
      </c>
      <c r="J22" s="152" t="str">
        <f>Page_2!A56</f>
        <v>P7</v>
      </c>
      <c r="K22" s="152" t="s">
        <v>196</v>
      </c>
      <c r="L22" s="152" t="s">
        <v>197</v>
      </c>
      <c r="M22" s="153" t="s">
        <v>198</v>
      </c>
    </row>
    <row r="23" spans="1:16" ht="18.75" customHeight="1">
      <c r="A23" s="192" t="str">
        <f t="shared" ref="A23:C29" si="3">A8</f>
        <v>PP1</v>
      </c>
      <c r="B23" s="185">
        <f t="shared" si="3"/>
        <v>0</v>
      </c>
      <c r="C23" s="185">
        <f t="shared" si="3"/>
        <v>0</v>
      </c>
      <c r="D23" s="159">
        <f>LP_PP1!I245</f>
        <v>0</v>
      </c>
      <c r="E23" s="159">
        <f>LP_PP1!I246</f>
        <v>0</v>
      </c>
      <c r="F23" s="159">
        <f>LP_PP1!I247</f>
        <v>0</v>
      </c>
      <c r="G23" s="159">
        <f>LP_PP1!I248</f>
        <v>0</v>
      </c>
      <c r="H23" s="159">
        <f>LP_PP1!I249</f>
        <v>0</v>
      </c>
      <c r="I23" s="159">
        <f>LP_PP1!I250</f>
        <v>0</v>
      </c>
      <c r="J23" s="159">
        <f>LP_PP1!I251</f>
        <v>0</v>
      </c>
      <c r="K23" s="203">
        <f>LP_PP1!I252</f>
        <v>0</v>
      </c>
      <c r="L23" s="159">
        <f>LP_PP1!H237</f>
        <v>0</v>
      </c>
      <c r="M23" s="188">
        <f>LP_PP1!I255</f>
        <v>0</v>
      </c>
    </row>
    <row r="24" spans="1:16">
      <c r="A24" s="192" t="str">
        <f t="shared" si="3"/>
        <v>PP2</v>
      </c>
      <c r="B24" s="185">
        <f t="shared" si="3"/>
        <v>0</v>
      </c>
      <c r="C24" s="185">
        <f t="shared" si="3"/>
        <v>0</v>
      </c>
      <c r="D24" s="159">
        <f>'PP2'!I244</f>
        <v>0</v>
      </c>
      <c r="E24" s="159">
        <f>'PP2'!I245</f>
        <v>0</v>
      </c>
      <c r="F24" s="159">
        <f>'PP2'!I246</f>
        <v>0</v>
      </c>
      <c r="G24" s="159">
        <f>'PP2'!I247</f>
        <v>0</v>
      </c>
      <c r="H24" s="159">
        <f>'PP2'!I248</f>
        <v>0</v>
      </c>
      <c r="I24" s="159">
        <f>'PP2'!I249</f>
        <v>0</v>
      </c>
      <c r="J24" s="159">
        <f>'PP2'!I250</f>
        <v>0</v>
      </c>
      <c r="K24" s="203">
        <f>'PP2'!I251</f>
        <v>0</v>
      </c>
      <c r="L24" s="159">
        <f>'PP2'!I236</f>
        <v>0</v>
      </c>
      <c r="M24" s="193">
        <f>'PP2'!I254</f>
        <v>0</v>
      </c>
    </row>
    <row r="25" spans="1:16">
      <c r="A25" s="192" t="str">
        <f t="shared" si="3"/>
        <v>PP3</v>
      </c>
      <c r="B25" s="185">
        <f t="shared" si="3"/>
        <v>0</v>
      </c>
      <c r="C25" s="185">
        <f t="shared" si="3"/>
        <v>0</v>
      </c>
      <c r="D25" s="159">
        <f>'PP3'!I244</f>
        <v>0</v>
      </c>
      <c r="E25" s="159">
        <f>'PP3'!I245</f>
        <v>0</v>
      </c>
      <c r="F25" s="159">
        <f>'PP3'!I246</f>
        <v>0</v>
      </c>
      <c r="G25" s="159">
        <f>'PP3'!I247</f>
        <v>0</v>
      </c>
      <c r="H25" s="159">
        <f>'PP3'!I248</f>
        <v>0</v>
      </c>
      <c r="I25" s="159">
        <f>'PP3'!I249</f>
        <v>0</v>
      </c>
      <c r="J25" s="159">
        <f>'PP3'!I250</f>
        <v>0</v>
      </c>
      <c r="K25" s="203">
        <f>'PP3'!I251</f>
        <v>0</v>
      </c>
      <c r="L25" s="159">
        <f>'PP3'!I236</f>
        <v>0</v>
      </c>
      <c r="M25" s="193">
        <f>'PP3'!I254</f>
        <v>0</v>
      </c>
    </row>
    <row r="26" spans="1:16">
      <c r="A26" s="192" t="str">
        <f t="shared" si="3"/>
        <v>PP4</v>
      </c>
      <c r="B26" s="185">
        <f t="shared" si="3"/>
        <v>0</v>
      </c>
      <c r="C26" s="185">
        <f t="shared" si="3"/>
        <v>0</v>
      </c>
      <c r="D26" s="159">
        <f>'PP4'!I244</f>
        <v>0</v>
      </c>
      <c r="E26" s="159">
        <f>'PP4'!I245</f>
        <v>0</v>
      </c>
      <c r="F26" s="159">
        <f>'PP4'!I246</f>
        <v>0</v>
      </c>
      <c r="G26" s="159">
        <f>'PP4'!I247</f>
        <v>0</v>
      </c>
      <c r="H26" s="159">
        <f>'PP4'!I248</f>
        <v>0</v>
      </c>
      <c r="I26" s="159">
        <f>'PP4'!I249</f>
        <v>0</v>
      </c>
      <c r="J26" s="159">
        <f>'PP4'!I250</f>
        <v>0</v>
      </c>
      <c r="K26" s="203">
        <f>'PP4'!I251</f>
        <v>0</v>
      </c>
      <c r="L26" s="159">
        <f>'PP4'!I236</f>
        <v>0</v>
      </c>
      <c r="M26" s="193">
        <f>'PP4'!I254</f>
        <v>0</v>
      </c>
    </row>
    <row r="27" spans="1:16">
      <c r="A27" s="192" t="str">
        <f t="shared" si="3"/>
        <v>PP5</v>
      </c>
      <c r="B27" s="185">
        <f t="shared" si="3"/>
        <v>0</v>
      </c>
      <c r="C27" s="185">
        <f t="shared" si="3"/>
        <v>0</v>
      </c>
      <c r="D27" s="159">
        <f>'PP5'!I244</f>
        <v>0</v>
      </c>
      <c r="E27" s="159">
        <f>'PP5'!I245</f>
        <v>0</v>
      </c>
      <c r="F27" s="159">
        <f>'PP5'!I246</f>
        <v>0</v>
      </c>
      <c r="G27" s="159">
        <f>'PP5'!I247</f>
        <v>0</v>
      </c>
      <c r="H27" s="159">
        <f>'PP5'!I248</f>
        <v>0</v>
      </c>
      <c r="I27" s="159">
        <f>'PP5'!I249</f>
        <v>0</v>
      </c>
      <c r="J27" s="159">
        <f>'PP5'!I250</f>
        <v>0</v>
      </c>
      <c r="K27" s="203">
        <f>'PP5'!I251</f>
        <v>0</v>
      </c>
      <c r="L27" s="159">
        <f>'PP5'!I236</f>
        <v>0</v>
      </c>
      <c r="M27" s="193">
        <f>'PP5'!I254</f>
        <v>0</v>
      </c>
    </row>
    <row r="28" spans="1:16">
      <c r="A28" s="192" t="str">
        <f t="shared" si="3"/>
        <v>PP6</v>
      </c>
      <c r="B28" s="185">
        <f t="shared" si="3"/>
        <v>0</v>
      </c>
      <c r="C28" s="185">
        <f t="shared" si="3"/>
        <v>0</v>
      </c>
      <c r="D28" s="159">
        <f>'PP6'!I244</f>
        <v>0</v>
      </c>
      <c r="E28" s="159">
        <f>'PP6'!I245</f>
        <v>0</v>
      </c>
      <c r="F28" s="159">
        <f>'PP6'!I246</f>
        <v>0</v>
      </c>
      <c r="G28" s="159">
        <f>'PP6'!I247</f>
        <v>0</v>
      </c>
      <c r="H28" s="159">
        <f>'PP6'!I248</f>
        <v>0</v>
      </c>
      <c r="I28" s="159">
        <f>'PP6'!I249</f>
        <v>0</v>
      </c>
      <c r="J28" s="159">
        <f>'PP6'!I250</f>
        <v>0</v>
      </c>
      <c r="K28" s="203">
        <f>'PP6'!I251</f>
        <v>0</v>
      </c>
      <c r="L28" s="159">
        <f>'PP6'!I236</f>
        <v>0</v>
      </c>
      <c r="M28" s="193">
        <f>'PP6'!I254</f>
        <v>0</v>
      </c>
    </row>
    <row r="29" spans="1:16">
      <c r="A29" s="192" t="str">
        <f t="shared" si="3"/>
        <v>PP7</v>
      </c>
      <c r="B29" s="185">
        <f t="shared" si="3"/>
        <v>0</v>
      </c>
      <c r="C29" s="185">
        <f t="shared" si="3"/>
        <v>0</v>
      </c>
      <c r="D29" s="159">
        <f>'PP7'!I244</f>
        <v>0</v>
      </c>
      <c r="E29" s="159">
        <f>'PP7'!I245</f>
        <v>0</v>
      </c>
      <c r="F29" s="159">
        <f>'PP7'!I246</f>
        <v>0</v>
      </c>
      <c r="G29" s="159">
        <f>'PP7'!I247</f>
        <v>0</v>
      </c>
      <c r="H29" s="159">
        <f>'PP7'!I248</f>
        <v>0</v>
      </c>
      <c r="I29" s="159">
        <f>'PP7'!I249</f>
        <v>0</v>
      </c>
      <c r="J29" s="159">
        <f>'PP7'!I250</f>
        <v>0</v>
      </c>
      <c r="K29" s="203">
        <f>'PP7'!I251</f>
        <v>0</v>
      </c>
      <c r="L29" s="159">
        <f>'PP7'!I236</f>
        <v>0</v>
      </c>
      <c r="M29" s="193">
        <f>'PP7'!I254</f>
        <v>0</v>
      </c>
    </row>
    <row r="30" spans="1:16">
      <c r="A30" s="204" t="str">
        <f>A15</f>
        <v>PP8</v>
      </c>
      <c r="B30" s="205">
        <f>B15</f>
        <v>0</v>
      </c>
      <c r="C30" s="205">
        <f>C15</f>
        <v>0</v>
      </c>
      <c r="D30" s="159">
        <f>'PP8'!I244</f>
        <v>0</v>
      </c>
      <c r="E30" s="159">
        <f>'PP8'!I245</f>
        <v>0</v>
      </c>
      <c r="F30" s="159">
        <f>'PP8'!I246</f>
        <v>0</v>
      </c>
      <c r="G30" s="159">
        <f>'PP8'!I247</f>
        <v>0</v>
      </c>
      <c r="H30" s="159">
        <f>'PP8'!I248</f>
        <v>0</v>
      </c>
      <c r="I30" s="159">
        <f>'PP8'!I249</f>
        <v>0</v>
      </c>
      <c r="J30" s="159">
        <f>'PP8'!I250</f>
        <v>0</v>
      </c>
      <c r="K30" s="203">
        <f>'PP8'!I251</f>
        <v>0</v>
      </c>
      <c r="L30" s="159">
        <f>'PP8'!I236</f>
        <v>0</v>
      </c>
      <c r="M30" s="193">
        <f>'PP8'!I254</f>
        <v>0</v>
      </c>
    </row>
    <row r="31" spans="1:16" ht="28.5" customHeight="1">
      <c r="A31" s="436" t="s">
        <v>32</v>
      </c>
      <c r="B31" s="436"/>
      <c r="C31" s="436"/>
      <c r="D31" s="167">
        <f t="shared" ref="D31:M31" si="4">SUM(D23:D30)</f>
        <v>0</v>
      </c>
      <c r="E31" s="167">
        <f t="shared" si="4"/>
        <v>0</v>
      </c>
      <c r="F31" s="167">
        <f t="shared" si="4"/>
        <v>0</v>
      </c>
      <c r="G31" s="167">
        <f t="shared" si="4"/>
        <v>0</v>
      </c>
      <c r="H31" s="167">
        <f t="shared" si="4"/>
        <v>0</v>
      </c>
      <c r="I31" s="167">
        <f t="shared" si="4"/>
        <v>0</v>
      </c>
      <c r="J31" s="167">
        <f t="shared" si="4"/>
        <v>0</v>
      </c>
      <c r="K31" s="194">
        <f t="shared" si="4"/>
        <v>0</v>
      </c>
      <c r="L31" s="167">
        <f t="shared" si="4"/>
        <v>0</v>
      </c>
      <c r="M31" s="195">
        <f t="shared" si="4"/>
        <v>0</v>
      </c>
    </row>
    <row r="32" spans="1:16" ht="27" customHeight="1">
      <c r="A32" s="436" t="s">
        <v>82</v>
      </c>
      <c r="B32" s="436"/>
      <c r="C32" s="436"/>
      <c r="D32" s="168" t="e">
        <f t="shared" ref="D32:J32" si="5">D31/$J$16</f>
        <v>#DIV/0!</v>
      </c>
      <c r="E32" s="168" t="e">
        <f t="shared" si="5"/>
        <v>#DIV/0!</v>
      </c>
      <c r="F32" s="168" t="e">
        <f t="shared" si="5"/>
        <v>#DIV/0!</v>
      </c>
      <c r="G32" s="168" t="e">
        <f t="shared" si="5"/>
        <v>#DIV/0!</v>
      </c>
      <c r="H32" s="168" t="e">
        <f t="shared" si="5"/>
        <v>#DIV/0!</v>
      </c>
      <c r="I32" s="168" t="e">
        <f t="shared" si="5"/>
        <v>#DIV/0!</v>
      </c>
      <c r="J32" s="168" t="e">
        <f t="shared" si="5"/>
        <v>#DIV/0!</v>
      </c>
      <c r="K32" s="196" t="e">
        <f>SUM(D32:H32)</f>
        <v>#DIV/0!</v>
      </c>
      <c r="L32" s="168" t="e">
        <f>L31/K31</f>
        <v>#DIV/0!</v>
      </c>
      <c r="M32" s="197" t="e">
        <f>M31/K31</f>
        <v>#DIV/0!</v>
      </c>
    </row>
    <row r="33" spans="1:21">
      <c r="A33" s="198"/>
      <c r="B33" s="199"/>
      <c r="C33" s="198"/>
      <c r="D33" s="200"/>
      <c r="E33" s="200"/>
      <c r="F33" s="200"/>
      <c r="G33" s="200"/>
      <c r="H33" s="200"/>
      <c r="I33" s="201"/>
      <c r="J33" s="202"/>
      <c r="K33" s="202"/>
      <c r="L33" s="200"/>
    </row>
    <row r="34" spans="1:21">
      <c r="A34" s="198"/>
      <c r="B34" s="199"/>
      <c r="C34" s="198"/>
      <c r="D34" s="200"/>
      <c r="E34" s="200"/>
      <c r="F34" s="200"/>
      <c r="G34" s="200"/>
      <c r="H34" s="200"/>
      <c r="I34" s="201"/>
      <c r="J34" s="202"/>
      <c r="K34" s="202"/>
      <c r="L34" s="200"/>
    </row>
    <row r="35" spans="1:21" ht="15">
      <c r="A35" s="181" t="s">
        <v>80</v>
      </c>
      <c r="B35" s="182"/>
      <c r="C35" s="181"/>
    </row>
    <row r="36" spans="1:21" ht="14.25">
      <c r="A36" s="146" t="s">
        <v>180</v>
      </c>
      <c r="B36" s="183"/>
      <c r="C36" s="146"/>
    </row>
    <row r="37" spans="1:21" ht="90" customHeight="1">
      <c r="A37" s="152" t="s">
        <v>69</v>
      </c>
      <c r="B37" s="152" t="s">
        <v>44</v>
      </c>
      <c r="C37" s="152" t="s">
        <v>231</v>
      </c>
      <c r="D37" s="152" t="str">
        <f>LP_PP1!C61</f>
        <v>WP1</v>
      </c>
      <c r="E37" s="152" t="str">
        <f>LP_PP1!D61</f>
        <v>WP2</v>
      </c>
      <c r="F37" s="152" t="str">
        <f>LP_PP1!E61</f>
        <v>WP3</v>
      </c>
      <c r="G37" s="152" t="str">
        <f>LP_PP1!F61</f>
        <v>WP4</v>
      </c>
      <c r="H37" s="152" t="str">
        <f>LP_PP1!G61</f>
        <v>WP5</v>
      </c>
      <c r="I37" s="152" t="str">
        <f>LP_PP1!H61</f>
        <v>WP6</v>
      </c>
      <c r="J37" s="152" t="s">
        <v>74</v>
      </c>
      <c r="K37" s="152" t="s">
        <v>155</v>
      </c>
      <c r="L37" s="292" t="s">
        <v>81</v>
      </c>
      <c r="N37" s="296"/>
      <c r="P37" s="434" t="s">
        <v>212</v>
      </c>
      <c r="Q37" s="434"/>
      <c r="R37" s="434"/>
      <c r="S37" s="434"/>
      <c r="T37" s="434"/>
      <c r="U37" s="434"/>
    </row>
    <row r="38" spans="1:21" ht="35.25" customHeight="1">
      <c r="A38" s="206" t="str">
        <f t="shared" ref="A38:C45" si="6">A23</f>
        <v>PP1</v>
      </c>
      <c r="B38" s="185">
        <f t="shared" si="6"/>
        <v>0</v>
      </c>
      <c r="C38" s="207">
        <f t="shared" si="6"/>
        <v>0</v>
      </c>
      <c r="D38" s="159">
        <f>LP_PP1!C252</f>
        <v>0</v>
      </c>
      <c r="E38" s="159">
        <f>LP_PP1!D252</f>
        <v>0</v>
      </c>
      <c r="F38" s="159">
        <f>LP_PP1!E252</f>
        <v>0</v>
      </c>
      <c r="G38" s="159">
        <f>LP_PP1!F252</f>
        <v>0</v>
      </c>
      <c r="H38" s="159">
        <f>LP_PP1!G252</f>
        <v>0</v>
      </c>
      <c r="I38" s="159">
        <f>LP_PP1!H252</f>
        <v>0</v>
      </c>
      <c r="J38" s="203">
        <f>LP_PP1!I252</f>
        <v>0</v>
      </c>
      <c r="K38" s="159">
        <f>LP_PP1!I253</f>
        <v>0</v>
      </c>
      <c r="L38" s="293">
        <f>LP_PP1!I255</f>
        <v>0</v>
      </c>
      <c r="N38" s="296"/>
      <c r="P38" s="434"/>
      <c r="Q38" s="434"/>
      <c r="R38" s="434"/>
      <c r="S38" s="434"/>
      <c r="T38" s="434"/>
      <c r="U38" s="434"/>
    </row>
    <row r="39" spans="1:21">
      <c r="A39" s="206" t="str">
        <f t="shared" si="6"/>
        <v>PP2</v>
      </c>
      <c r="B39" s="185">
        <f t="shared" si="6"/>
        <v>0</v>
      </c>
      <c r="C39" s="207">
        <f t="shared" si="6"/>
        <v>0</v>
      </c>
      <c r="D39" s="159">
        <f>'PP2'!C251</f>
        <v>0</v>
      </c>
      <c r="E39" s="159">
        <f>'PP2'!D251</f>
        <v>0</v>
      </c>
      <c r="F39" s="159">
        <f>'PP2'!E251</f>
        <v>0</v>
      </c>
      <c r="G39" s="159">
        <f>'PP2'!F251</f>
        <v>0</v>
      </c>
      <c r="H39" s="159">
        <f>'PP2'!G251</f>
        <v>0</v>
      </c>
      <c r="I39" s="159">
        <f>'PP2'!H251</f>
        <v>0</v>
      </c>
      <c r="J39" s="203">
        <f>'PP2'!I251</f>
        <v>0</v>
      </c>
      <c r="K39" s="159">
        <f>'PP2'!I252</f>
        <v>0</v>
      </c>
      <c r="L39" s="293">
        <f>'PP2'!I254</f>
        <v>0</v>
      </c>
      <c r="N39" s="296"/>
      <c r="P39" s="434"/>
      <c r="Q39" s="434"/>
      <c r="R39" s="434"/>
      <c r="S39" s="434"/>
      <c r="T39" s="434"/>
      <c r="U39" s="434"/>
    </row>
    <row r="40" spans="1:21" ht="15" customHeight="1">
      <c r="A40" s="206" t="str">
        <f t="shared" si="6"/>
        <v>PP3</v>
      </c>
      <c r="B40" s="185">
        <f t="shared" si="6"/>
        <v>0</v>
      </c>
      <c r="C40" s="207">
        <f t="shared" si="6"/>
        <v>0</v>
      </c>
      <c r="D40" s="159">
        <f>'PP3'!C251</f>
        <v>0</v>
      </c>
      <c r="E40" s="159">
        <f>'PP3'!D251</f>
        <v>0</v>
      </c>
      <c r="F40" s="159">
        <f>'PP3'!E251</f>
        <v>0</v>
      </c>
      <c r="G40" s="159">
        <f>'PP3'!F251</f>
        <v>0</v>
      </c>
      <c r="H40" s="159">
        <f>'PP3'!G251</f>
        <v>0</v>
      </c>
      <c r="I40" s="159">
        <f>'PP3'!H251</f>
        <v>0</v>
      </c>
      <c r="J40" s="203">
        <f>'PP3'!I251</f>
        <v>0</v>
      </c>
      <c r="K40" s="159">
        <f>'PP3'!I252</f>
        <v>0</v>
      </c>
      <c r="L40" s="293">
        <f>'PP3'!I254</f>
        <v>0</v>
      </c>
      <c r="N40" s="296"/>
      <c r="P40" s="435" t="e">
        <f>IF(D47&lt;=20%,"OK","ERRORE - progetto non ammissibile! Rideterminare la percentuale che non deve superare il 20% del totale dei costi del progetto/Ineligible project! Revise the percentage that shall not exceed the maximum percentage of 20% of the total cost of the project!")</f>
        <v>#DIV/0!</v>
      </c>
      <c r="Q40" s="435"/>
      <c r="R40" s="435"/>
      <c r="S40" s="435"/>
      <c r="T40" s="435"/>
      <c r="U40" s="435"/>
    </row>
    <row r="41" spans="1:21">
      <c r="A41" s="206" t="str">
        <f t="shared" si="6"/>
        <v>PP4</v>
      </c>
      <c r="B41" s="185">
        <f t="shared" si="6"/>
        <v>0</v>
      </c>
      <c r="C41" s="207">
        <f t="shared" si="6"/>
        <v>0</v>
      </c>
      <c r="D41" s="159">
        <f>'PP4'!C251</f>
        <v>0</v>
      </c>
      <c r="E41" s="159">
        <f>'PP4'!D251</f>
        <v>0</v>
      </c>
      <c r="F41" s="159">
        <f>'PP4'!E251</f>
        <v>0</v>
      </c>
      <c r="G41" s="159">
        <f>'PP4'!F251</f>
        <v>0</v>
      </c>
      <c r="H41" s="159">
        <f>'PP4'!G251</f>
        <v>0</v>
      </c>
      <c r="I41" s="159">
        <f>'PP4'!H251</f>
        <v>0</v>
      </c>
      <c r="J41" s="203">
        <f>'PP4'!I251</f>
        <v>0</v>
      </c>
      <c r="K41" s="159">
        <f>'PP4'!I252</f>
        <v>0</v>
      </c>
      <c r="L41" s="293">
        <f>'PP4'!I254</f>
        <v>0</v>
      </c>
      <c r="N41" s="296"/>
      <c r="P41" s="435"/>
      <c r="Q41" s="435"/>
      <c r="R41" s="435"/>
      <c r="S41" s="435"/>
      <c r="T41" s="435"/>
      <c r="U41" s="435"/>
    </row>
    <row r="42" spans="1:21">
      <c r="A42" s="206" t="str">
        <f t="shared" si="6"/>
        <v>PP5</v>
      </c>
      <c r="B42" s="185">
        <f t="shared" si="6"/>
        <v>0</v>
      </c>
      <c r="C42" s="207">
        <f t="shared" si="6"/>
        <v>0</v>
      </c>
      <c r="D42" s="159">
        <f>'PP5'!C251</f>
        <v>0</v>
      </c>
      <c r="E42" s="159">
        <f>'PP5'!D251</f>
        <v>0</v>
      </c>
      <c r="F42" s="159">
        <f>'PP5'!E251</f>
        <v>0</v>
      </c>
      <c r="G42" s="159">
        <f>'PP5'!F251</f>
        <v>0</v>
      </c>
      <c r="H42" s="159">
        <f>'PP5'!G251</f>
        <v>0</v>
      </c>
      <c r="I42" s="159">
        <f>'PP5'!H251</f>
        <v>0</v>
      </c>
      <c r="J42" s="203">
        <f>'PP5'!I251</f>
        <v>0</v>
      </c>
      <c r="K42" s="159">
        <f>'PP5'!I252</f>
        <v>0</v>
      </c>
      <c r="L42" s="293">
        <f>'PP5'!I254</f>
        <v>0</v>
      </c>
      <c r="N42" s="296"/>
      <c r="P42" s="435"/>
      <c r="Q42" s="435"/>
      <c r="R42" s="435"/>
      <c r="S42" s="435"/>
      <c r="T42" s="435"/>
      <c r="U42" s="435"/>
    </row>
    <row r="43" spans="1:21" ht="15" customHeight="1">
      <c r="A43" s="206" t="str">
        <f t="shared" si="6"/>
        <v>PP6</v>
      </c>
      <c r="B43" s="185">
        <f t="shared" si="6"/>
        <v>0</v>
      </c>
      <c r="C43" s="207">
        <f t="shared" si="6"/>
        <v>0</v>
      </c>
      <c r="D43" s="159">
        <f>'PP6'!C251</f>
        <v>0</v>
      </c>
      <c r="E43" s="159">
        <f>'PP6'!D251</f>
        <v>0</v>
      </c>
      <c r="F43" s="159">
        <f>'PP6'!E251</f>
        <v>0</v>
      </c>
      <c r="G43" s="159">
        <f>'PP6'!F251</f>
        <v>0</v>
      </c>
      <c r="H43" s="159">
        <f>'PP6'!G251</f>
        <v>0</v>
      </c>
      <c r="I43" s="159">
        <f>'PP6'!H251</f>
        <v>0</v>
      </c>
      <c r="J43" s="203">
        <f>'PP6'!I251</f>
        <v>0</v>
      </c>
      <c r="K43" s="159">
        <f>'PP6'!I252</f>
        <v>0</v>
      </c>
      <c r="L43" s="293">
        <f>'PP6'!I254</f>
        <v>0</v>
      </c>
      <c r="N43" s="296"/>
      <c r="P43" s="435"/>
      <c r="Q43" s="435"/>
      <c r="R43" s="435"/>
      <c r="S43" s="435"/>
      <c r="T43" s="435"/>
      <c r="U43" s="435"/>
    </row>
    <row r="44" spans="1:21">
      <c r="A44" s="206" t="str">
        <f t="shared" si="6"/>
        <v>PP7</v>
      </c>
      <c r="B44" s="185">
        <f t="shared" si="6"/>
        <v>0</v>
      </c>
      <c r="C44" s="207">
        <f t="shared" si="6"/>
        <v>0</v>
      </c>
      <c r="D44" s="159">
        <f>'PP7'!C251</f>
        <v>0</v>
      </c>
      <c r="E44" s="159">
        <f>'PP7'!D251</f>
        <v>0</v>
      </c>
      <c r="F44" s="159">
        <f>'PP7'!E251</f>
        <v>0</v>
      </c>
      <c r="G44" s="159">
        <f>'PP7'!F251</f>
        <v>0</v>
      </c>
      <c r="H44" s="159">
        <f>'PP7'!G251</f>
        <v>0</v>
      </c>
      <c r="I44" s="159">
        <f>'PP7'!H251</f>
        <v>0</v>
      </c>
      <c r="J44" s="203">
        <f>'PP7'!I251</f>
        <v>0</v>
      </c>
      <c r="K44" s="159">
        <f>'PP7'!I252</f>
        <v>0</v>
      </c>
      <c r="L44" s="293">
        <f>'PP7'!I254</f>
        <v>0</v>
      </c>
      <c r="N44" s="296"/>
      <c r="P44" s="435"/>
      <c r="Q44" s="435"/>
      <c r="R44" s="435"/>
      <c r="S44" s="435"/>
      <c r="T44" s="435"/>
      <c r="U44" s="435"/>
    </row>
    <row r="45" spans="1:21">
      <c r="A45" s="206" t="str">
        <f t="shared" si="6"/>
        <v>PP8</v>
      </c>
      <c r="B45" s="185">
        <f t="shared" si="6"/>
        <v>0</v>
      </c>
      <c r="C45" s="207">
        <f t="shared" si="6"/>
        <v>0</v>
      </c>
      <c r="D45" s="159">
        <f>'PP8'!C251</f>
        <v>0</v>
      </c>
      <c r="E45" s="159">
        <f>'PP8'!D251</f>
        <v>0</v>
      </c>
      <c r="F45" s="159">
        <f>'PP8'!E251</f>
        <v>0</v>
      </c>
      <c r="G45" s="159">
        <f>'PP8'!F251</f>
        <v>0</v>
      </c>
      <c r="H45" s="159">
        <f>'PP8'!G251</f>
        <v>0</v>
      </c>
      <c r="I45" s="159">
        <f>'PP8'!H251</f>
        <v>0</v>
      </c>
      <c r="J45" s="203">
        <f>'PP8'!I251</f>
        <v>0</v>
      </c>
      <c r="K45" s="159">
        <f>'PP8'!I252</f>
        <v>0</v>
      </c>
      <c r="L45" s="293">
        <f>'PP8'!I254</f>
        <v>0</v>
      </c>
      <c r="N45" s="296"/>
      <c r="P45" s="435"/>
      <c r="Q45" s="435"/>
      <c r="R45" s="435"/>
      <c r="S45" s="435"/>
      <c r="T45" s="435"/>
      <c r="U45" s="435"/>
    </row>
    <row r="46" spans="1:21" ht="28.5" customHeight="1">
      <c r="A46" s="436" t="s">
        <v>32</v>
      </c>
      <c r="B46" s="436"/>
      <c r="C46" s="436"/>
      <c r="D46" s="167">
        <f t="shared" ref="D46:L46" si="7">SUM(D38:D45)</f>
        <v>0</v>
      </c>
      <c r="E46" s="167">
        <f t="shared" si="7"/>
        <v>0</v>
      </c>
      <c r="F46" s="167">
        <f t="shared" si="7"/>
        <v>0</v>
      </c>
      <c r="G46" s="167">
        <f t="shared" si="7"/>
        <v>0</v>
      </c>
      <c r="H46" s="167">
        <f t="shared" si="7"/>
        <v>0</v>
      </c>
      <c r="I46" s="167">
        <f t="shared" si="7"/>
        <v>0</v>
      </c>
      <c r="J46" s="194">
        <f t="shared" si="7"/>
        <v>0</v>
      </c>
      <c r="K46" s="167">
        <f t="shared" si="7"/>
        <v>0</v>
      </c>
      <c r="L46" s="294">
        <f t="shared" si="7"/>
        <v>0</v>
      </c>
      <c r="N46" s="296"/>
      <c r="P46" s="435"/>
      <c r="Q46" s="435"/>
      <c r="R46" s="435"/>
      <c r="S46" s="435"/>
      <c r="T46" s="435"/>
      <c r="U46" s="435"/>
    </row>
    <row r="47" spans="1:21" ht="27" customHeight="1">
      <c r="A47" s="436" t="s">
        <v>33</v>
      </c>
      <c r="B47" s="436"/>
      <c r="C47" s="436"/>
      <c r="D47" s="266" t="e">
        <f>ROUND(D46/$J$46,20)</f>
        <v>#DIV/0!</v>
      </c>
      <c r="E47" s="266" t="e">
        <f t="shared" ref="E47:I47" si="8">E46/$J$46</f>
        <v>#DIV/0!</v>
      </c>
      <c r="F47" s="266" t="e">
        <f t="shared" si="8"/>
        <v>#DIV/0!</v>
      </c>
      <c r="G47" s="266" t="e">
        <f t="shared" si="8"/>
        <v>#DIV/0!</v>
      </c>
      <c r="H47" s="266" t="e">
        <f t="shared" si="8"/>
        <v>#DIV/0!</v>
      </c>
      <c r="I47" s="266" t="e">
        <f t="shared" si="8"/>
        <v>#DIV/0!</v>
      </c>
      <c r="J47" s="208" t="e">
        <f>SUM(D47:H47)</f>
        <v>#DIV/0!</v>
      </c>
      <c r="K47" s="168" t="e">
        <f>K46/J46</f>
        <v>#DIV/0!</v>
      </c>
      <c r="L47" s="295" t="e">
        <f>L46/J46</f>
        <v>#DIV/0!</v>
      </c>
      <c r="N47" s="296"/>
    </row>
    <row r="48" spans="1:21">
      <c r="A48" s="198"/>
      <c r="B48" s="199"/>
      <c r="C48" s="198"/>
      <c r="D48" s="200"/>
      <c r="E48" s="200"/>
      <c r="F48" s="200"/>
      <c r="G48" s="200"/>
      <c r="H48" s="200"/>
      <c r="I48" s="201"/>
      <c r="J48" s="202"/>
      <c r="K48" s="202"/>
      <c r="L48" s="200"/>
    </row>
    <row r="49" spans="1:54">
      <c r="A49" s="198"/>
      <c r="B49" s="199"/>
      <c r="C49" s="198"/>
      <c r="D49" s="200"/>
      <c r="E49" s="200"/>
      <c r="F49" s="200"/>
      <c r="G49" s="200"/>
      <c r="H49" s="200"/>
      <c r="I49" s="201"/>
      <c r="J49" s="202"/>
      <c r="K49" s="202"/>
      <c r="L49" s="200"/>
    </row>
    <row r="50" spans="1:54">
      <c r="A50" s="198"/>
      <c r="B50" s="199"/>
      <c r="C50" s="198"/>
      <c r="D50" s="200"/>
      <c r="E50" s="200"/>
      <c r="F50" s="200"/>
      <c r="G50" s="200"/>
      <c r="H50" s="200"/>
      <c r="I50" s="201"/>
      <c r="J50" s="202"/>
      <c r="K50" s="202"/>
      <c r="L50" s="200"/>
    </row>
    <row r="51" spans="1:54">
      <c r="A51" s="198"/>
      <c r="B51" s="199"/>
      <c r="C51" s="198"/>
      <c r="D51" s="200"/>
      <c r="E51" s="200"/>
      <c r="F51" s="200"/>
      <c r="G51" s="200"/>
      <c r="H51" s="200"/>
      <c r="I51" s="201"/>
      <c r="J51" s="202"/>
      <c r="K51" s="202"/>
      <c r="L51" s="200"/>
    </row>
    <row r="52" spans="1:54" ht="15.75">
      <c r="A52" s="180" t="s">
        <v>83</v>
      </c>
      <c r="B52" s="199"/>
      <c r="C52" s="198"/>
      <c r="D52" s="200"/>
      <c r="E52" s="200"/>
      <c r="F52" s="200"/>
      <c r="G52" s="200"/>
      <c r="H52" s="200"/>
      <c r="I52" s="201"/>
      <c r="J52" s="202"/>
      <c r="K52" s="202"/>
      <c r="L52" s="200"/>
    </row>
    <row r="53" spans="1:54">
      <c r="A53" s="198"/>
      <c r="B53" s="199"/>
      <c r="C53" s="198"/>
      <c r="D53" s="200"/>
      <c r="E53" s="200"/>
      <c r="F53" s="200"/>
      <c r="G53" s="200"/>
      <c r="H53" s="200"/>
      <c r="I53" s="201"/>
      <c r="J53" s="202"/>
      <c r="K53" s="202"/>
      <c r="L53" s="200"/>
    </row>
    <row r="54" spans="1:54" s="212" customFormat="1" ht="16.5" customHeight="1">
      <c r="A54" s="177" t="s">
        <v>158</v>
      </c>
      <c r="B54" s="209"/>
      <c r="C54" s="209"/>
      <c r="D54" s="209"/>
      <c r="E54" s="209"/>
      <c r="F54" s="209"/>
      <c r="G54" s="209"/>
      <c r="H54" s="209"/>
      <c r="I54" s="209"/>
      <c r="J54" s="209"/>
      <c r="K54" s="209"/>
      <c r="L54" s="209"/>
      <c r="M54" s="209"/>
      <c r="N54" s="209"/>
      <c r="O54" s="210"/>
      <c r="P54" s="210"/>
      <c r="Q54" s="210"/>
      <c r="R54" s="210"/>
      <c r="S54" s="215"/>
      <c r="T54" s="215"/>
      <c r="U54" s="215"/>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row>
    <row r="55" spans="1:54" s="212" customFormat="1" ht="9.75" customHeight="1">
      <c r="A55" s="177"/>
      <c r="B55" s="209"/>
      <c r="C55" s="209"/>
      <c r="D55" s="209"/>
      <c r="E55" s="209"/>
      <c r="F55" s="209"/>
      <c r="G55" s="209"/>
      <c r="H55" s="209"/>
      <c r="I55" s="209"/>
      <c r="J55" s="209"/>
      <c r="K55" s="209"/>
      <c r="L55" s="209"/>
      <c r="M55" s="209"/>
      <c r="N55" s="209"/>
      <c r="O55" s="210"/>
      <c r="P55" s="210"/>
      <c r="Q55" s="210"/>
      <c r="R55" s="210"/>
      <c r="S55" s="215"/>
      <c r="T55" s="215"/>
      <c r="U55" s="215"/>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row>
    <row r="56" spans="1:54" s="212" customFormat="1" ht="63" customHeight="1">
      <c r="A56" s="213"/>
      <c r="B56" s="76"/>
      <c r="C56" s="152" t="str">
        <f>LP_PP1!B229</f>
        <v>WP1</v>
      </c>
      <c r="D56" s="152" t="str">
        <f>LP_PP1!C229</f>
        <v>WP2</v>
      </c>
      <c r="E56" s="152" t="str">
        <f>LP_PP1!D229</f>
        <v>WP3</v>
      </c>
      <c r="F56" s="152" t="str">
        <f>LP_PP1!E229</f>
        <v>WP4</v>
      </c>
      <c r="G56" s="152" t="str">
        <f>LP_PP1!F229</f>
        <v>WP5</v>
      </c>
      <c r="H56" s="152" t="str">
        <f>LP_PP1!G229</f>
        <v>WP6</v>
      </c>
      <c r="I56" s="214" t="s">
        <v>74</v>
      </c>
      <c r="J56" s="209"/>
      <c r="K56" s="209"/>
      <c r="L56" s="209"/>
      <c r="M56" s="209"/>
      <c r="N56" s="209"/>
      <c r="O56" s="215"/>
      <c r="P56" s="215"/>
      <c r="Q56" s="215"/>
      <c r="R56" s="216"/>
      <c r="S56" s="215"/>
      <c r="T56" s="215"/>
      <c r="U56" s="215"/>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row>
    <row r="57" spans="1:54" s="212" customFormat="1" ht="38.25" customHeight="1">
      <c r="A57" s="218" t="s">
        <v>70</v>
      </c>
      <c r="B57" s="76"/>
      <c r="C57" s="219">
        <f>LP_PP1!B230+'PP2'!C229+'PP3'!C229+'PP4'!C229+'PP5'!C229+'PP6'!C229+'PP7'!C229+'PP8'!C229</f>
        <v>0</v>
      </c>
      <c r="D57" s="219">
        <f>LP_PP1!C230+'PP2'!D229+'PP3'!D229+'PP4'!D229+'PP5'!D229+'PP6'!D229+'PP7'!D229+'PP8'!D229</f>
        <v>0</v>
      </c>
      <c r="E57" s="219">
        <f>LP_PP1!D230+'PP2'!E229+'PP3'!E229+'PP4'!E229+'PP5'!E229+'PP6'!E229+'PP7'!E229+'PP8'!E229</f>
        <v>0</v>
      </c>
      <c r="F57" s="219">
        <f>LP_PP1!E230+'PP2'!F229+'PP3'!F229+'PP4'!F229+'PP5'!F229+'PP6'!F229+'PP7'!F229+'PP8'!F229</f>
        <v>0</v>
      </c>
      <c r="G57" s="219">
        <f>LP_PP1!F230+'PP2'!G229+'PP3'!G229+'PP4'!G229+'PP5'!G229+'PP6'!G229+'PP7'!G229+'PP8'!G229</f>
        <v>0</v>
      </c>
      <c r="H57" s="219">
        <f>LP_PP1!G230+'PP2'!H229+'PP3'!H229+'PP4'!H229+'PP5'!H229+'PP6'!H229+'PP7'!H229+'PP8'!H229</f>
        <v>0</v>
      </c>
      <c r="I57" s="220">
        <f>SUM(B57:H57)</f>
        <v>0</v>
      </c>
      <c r="J57" s="209"/>
      <c r="K57" s="209"/>
      <c r="L57" s="209"/>
      <c r="M57" s="209"/>
      <c r="N57" s="209"/>
      <c r="O57" s="209"/>
      <c r="P57" s="209"/>
      <c r="Q57" s="215"/>
      <c r="R57" s="216"/>
      <c r="S57" s="215"/>
      <c r="T57" s="215"/>
      <c r="U57" s="215"/>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row>
    <row r="58" spans="1:54" s="212" customFormat="1" ht="66" customHeight="1">
      <c r="A58" s="218" t="s">
        <v>71</v>
      </c>
      <c r="B58" s="76"/>
      <c r="C58" s="219">
        <f>LP_PP1!B231+'PP2'!C230+'PP3'!C230+'PP4'!C230+'PP5'!C230+'PP6'!C230+'PP7'!C230+'PP8'!C230</f>
        <v>0</v>
      </c>
      <c r="D58" s="219">
        <f>LP_PP1!C231+'PP2'!D230+'PP3'!D230+'PP4'!D230+'PP5'!D230+'PP6'!D230+'PP7'!D230+'PP8'!D230</f>
        <v>0</v>
      </c>
      <c r="E58" s="219">
        <f>LP_PP1!D231+'PP2'!E230+'PP3'!E230+'PP4'!E230+'PP5'!E230+'PP6'!E230+'PP7'!E230+'PP8'!E230</f>
        <v>0</v>
      </c>
      <c r="F58" s="219">
        <f>LP_PP1!E231+'PP2'!F230+'PP3'!F230+'PP4'!F230+'PP5'!F230+'PP6'!F230+'PP7'!F230+'PP8'!F230</f>
        <v>0</v>
      </c>
      <c r="G58" s="219">
        <f>LP_PP1!F231+'PP2'!G230+'PP3'!G230+'PP4'!G230+'PP5'!G230+'PP6'!G230+'PP7'!G230+'PP8'!G230</f>
        <v>0</v>
      </c>
      <c r="H58" s="219">
        <f>LP_PP1!G231+'PP2'!H230+'PP3'!H230+'PP4'!H230+'PP5'!H230+'PP6'!H230+'PP7'!H230+'PP8'!H230</f>
        <v>0</v>
      </c>
      <c r="I58" s="220">
        <f t="shared" ref="I58:I65" si="9">SUM(B58:H58)</f>
        <v>0</v>
      </c>
      <c r="J58" s="209"/>
      <c r="K58" s="209"/>
      <c r="L58" s="209"/>
      <c r="M58" s="209"/>
      <c r="N58" s="209"/>
      <c r="O58" s="215"/>
      <c r="P58" s="215"/>
      <c r="Q58" s="215"/>
      <c r="R58" s="216"/>
      <c r="S58" s="215"/>
      <c r="T58" s="215"/>
      <c r="U58" s="215"/>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row>
    <row r="59" spans="1:54" s="212" customFormat="1" ht="53.25" customHeight="1">
      <c r="A59" s="218" t="s">
        <v>72</v>
      </c>
      <c r="B59" s="76"/>
      <c r="C59" s="219">
        <f>LP_PP1!B232+'PP2'!C231+'PP3'!C231+'PP4'!C231+'PP5'!C231+'PP6'!C231+'PP7'!C231+'PP8'!C231</f>
        <v>0</v>
      </c>
      <c r="D59" s="219">
        <f>LP_PP1!C232+'PP2'!D231+'PP3'!D231+'PP4'!D231+'PP5'!D231+'PP6'!D231+'PP7'!D231+'PP8'!D231</f>
        <v>0</v>
      </c>
      <c r="E59" s="219">
        <f>LP_PP1!D232+'PP2'!E231+'PP3'!E231+'PP4'!E231+'PP5'!E231+'PP6'!E231+'PP7'!E231+'PP8'!E231</f>
        <v>0</v>
      </c>
      <c r="F59" s="219">
        <f>LP_PP1!E232+'PP2'!F231+'PP3'!F231+'PP4'!F231+'PP5'!F231+'PP6'!F231+'PP7'!F231+'PP8'!F231</f>
        <v>0</v>
      </c>
      <c r="G59" s="219">
        <f>LP_PP1!F232+'PP2'!G231+'PP3'!G231+'PP4'!G231+'PP5'!G231+'PP6'!G231+'PP7'!G231+'PP8'!G231</f>
        <v>0</v>
      </c>
      <c r="H59" s="219">
        <f>LP_PP1!G232+'PP2'!H231+'PP3'!H231+'PP4'!H231+'PP5'!H231+'PP6'!H231+'PP7'!H231+'PP8'!H231</f>
        <v>0</v>
      </c>
      <c r="I59" s="220">
        <f t="shared" si="9"/>
        <v>0</v>
      </c>
      <c r="J59" s="209"/>
      <c r="K59" s="209"/>
      <c r="L59" s="209"/>
      <c r="M59" s="209"/>
      <c r="N59" s="209"/>
      <c r="O59" s="215"/>
      <c r="P59" s="215"/>
      <c r="Q59" s="215"/>
      <c r="R59" s="216"/>
      <c r="S59" s="215"/>
      <c r="T59" s="215"/>
      <c r="U59" s="215"/>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row>
    <row r="60" spans="1:54" s="212" customFormat="1" ht="69" customHeight="1">
      <c r="A60" s="218" t="s">
        <v>73</v>
      </c>
      <c r="B60" s="76"/>
      <c r="C60" s="219">
        <f>LP_PP1!B233+'PP2'!C232+'PP3'!C232+'PP4'!C232+'PP5'!C232+'PP6'!C232+'PP7'!C232+'PP8'!C232</f>
        <v>0</v>
      </c>
      <c r="D60" s="219">
        <f>LP_PP1!C233+'PP2'!D232+'PP3'!D232+'PP4'!D232+'PP5'!D232+'PP6'!D232+'PP7'!D232+'PP8'!D232</f>
        <v>0</v>
      </c>
      <c r="E60" s="219">
        <f>LP_PP1!D233+'PP2'!E232+'PP3'!E232+'PP4'!E232+'PP5'!E232+'PP6'!E232+'PP7'!E232+'PP8'!E232</f>
        <v>0</v>
      </c>
      <c r="F60" s="219">
        <f>LP_PP1!E233+'PP2'!F232+'PP3'!F232+'PP4'!F232+'PP5'!F232+'PP6'!F232+'PP7'!F232+'PP8'!F232</f>
        <v>0</v>
      </c>
      <c r="G60" s="219">
        <f>LP_PP1!F233+'PP2'!G232+'PP3'!G232+'PP4'!G232+'PP5'!G232+'PP6'!G232+'PP7'!G232+'PP8'!G232</f>
        <v>0</v>
      </c>
      <c r="H60" s="219">
        <f>LP_PP1!G233+'PP2'!H232+'PP3'!H232+'PP4'!H232+'PP5'!H232+'PP6'!H232+'PP7'!H232+'PP8'!H232</f>
        <v>0</v>
      </c>
      <c r="I60" s="220">
        <f t="shared" si="9"/>
        <v>0</v>
      </c>
      <c r="J60" s="209"/>
      <c r="K60" s="209"/>
      <c r="L60" s="209"/>
      <c r="M60" s="209"/>
      <c r="N60" s="209"/>
      <c r="O60" s="215"/>
      <c r="P60" s="215"/>
      <c r="Q60" s="215"/>
      <c r="R60" s="216"/>
      <c r="S60" s="215"/>
      <c r="T60" s="215"/>
      <c r="U60" s="215"/>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row>
    <row r="61" spans="1:54" s="212" customFormat="1" ht="36.75" customHeight="1">
      <c r="A61" s="218" t="s">
        <v>224</v>
      </c>
      <c r="B61" s="76"/>
      <c r="C61" s="219">
        <f>LP_PP1!B234+'PP2'!C233+'PP3'!C233+'PP4'!C233+'PP5'!C233+'PP6'!C233+'PP7'!C233+'PP8'!C233</f>
        <v>0</v>
      </c>
      <c r="D61" s="219">
        <f>LP_PP1!C234+'PP2'!D233+'PP3'!D233+'PP4'!D233+'PP5'!D233+'PP6'!D233+'PP7'!D233+'PP8'!D233</f>
        <v>0</v>
      </c>
      <c r="E61" s="219">
        <f>LP_PP1!D234+'PP2'!E233+'PP3'!E233+'PP4'!E233+'PP5'!E233+'PP6'!E233+'PP7'!E233+'PP8'!E233</f>
        <v>0</v>
      </c>
      <c r="F61" s="219">
        <f>LP_PP1!E234+'PP2'!F233+'PP3'!F233+'PP4'!F233+'PP5'!F233+'PP6'!F233+'PP7'!F233+'PP8'!F233</f>
        <v>0</v>
      </c>
      <c r="G61" s="219">
        <f>LP_PP1!F234+'PP2'!G233+'PP3'!G233+'PP4'!G233+'PP5'!G233+'PP6'!G233+'PP7'!G233+'PP8'!G233</f>
        <v>0</v>
      </c>
      <c r="H61" s="219">
        <f>LP_PP1!G234+'PP2'!H233+'PP3'!H233+'PP4'!H233+'PP5'!H233+'PP6'!H233+'PP7'!H233+'PP8'!H233</f>
        <v>0</v>
      </c>
      <c r="I61" s="220">
        <f t="shared" si="9"/>
        <v>0</v>
      </c>
      <c r="J61" s="209"/>
      <c r="K61" s="209"/>
      <c r="L61" s="209"/>
      <c r="M61" s="209"/>
      <c r="N61" s="209"/>
      <c r="O61" s="215"/>
      <c r="P61" s="215"/>
      <c r="Q61" s="215"/>
      <c r="R61" s="216"/>
      <c r="S61" s="215"/>
      <c r="T61" s="215"/>
      <c r="U61" s="215"/>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row>
    <row r="62" spans="1:54" s="212" customFormat="1" ht="25.5">
      <c r="A62" s="218" t="s">
        <v>226</v>
      </c>
      <c r="B62" s="76"/>
      <c r="C62" s="219">
        <f>LP_PP1!B235+'PP2'!C234+'PP3'!C234+'PP4'!C234+'PP5'!C234+'PP6'!C234+'PP7'!C234+'PP8'!C234</f>
        <v>0</v>
      </c>
      <c r="D62" s="219">
        <f>LP_PP1!C235+'PP2'!D234+'PP3'!D234+'PP4'!D234+'PP5'!D234+'PP6'!D234+'PP7'!D234+'PP8'!D234</f>
        <v>0</v>
      </c>
      <c r="E62" s="219">
        <f>LP_PP1!D235+'PP2'!E234+'PP3'!E234+'PP4'!E234+'PP5'!E234+'PP6'!E234+'PP7'!E234+'PP8'!E234</f>
        <v>0</v>
      </c>
      <c r="F62" s="219">
        <f>LP_PP1!E235+'PP2'!F234+'PP3'!F234+'PP4'!F234+'PP5'!F234+'PP6'!F234+'PP7'!F234+'PP8'!F234</f>
        <v>0</v>
      </c>
      <c r="G62" s="219">
        <f>LP_PP1!F235+'PP2'!G234+'PP3'!G234+'PP4'!G234+'PP5'!G234+'PP6'!G234+'PP7'!G234+'PP8'!G234</f>
        <v>0</v>
      </c>
      <c r="H62" s="219">
        <f>LP_PP1!G235+'PP2'!H234+'PP3'!H234+'PP4'!H234+'PP5'!H234+'PP6'!H234+'PP7'!H234+'PP8'!H234</f>
        <v>0</v>
      </c>
      <c r="I62" s="220">
        <f t="shared" si="9"/>
        <v>0</v>
      </c>
      <c r="J62" s="209"/>
      <c r="K62" s="209"/>
      <c r="L62" s="209"/>
      <c r="M62" s="209"/>
      <c r="N62" s="209"/>
      <c r="O62" s="215"/>
      <c r="P62" s="215"/>
      <c r="Q62" s="215"/>
      <c r="R62" s="216"/>
      <c r="S62" s="215"/>
      <c r="T62" s="215"/>
      <c r="U62" s="215"/>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row>
    <row r="63" spans="1:54" s="212" customFormat="1" ht="36" customHeight="1">
      <c r="A63" s="214" t="s">
        <v>74</v>
      </c>
      <c r="B63" s="76"/>
      <c r="C63" s="221">
        <f>LP_PP1!B236+'PP2'!C235+'PP3'!C235+'PP4'!C235+'PP5'!C235+'PP6'!C235+'PP7'!C235+'PP8'!C235</f>
        <v>0</v>
      </c>
      <c r="D63" s="221">
        <f>LP_PP1!C236+'PP2'!D235+'PP3'!D235+'PP4'!D235+'PP5'!D235+'PP6'!D235+'PP7'!D235+'PP8'!D235</f>
        <v>0</v>
      </c>
      <c r="E63" s="221">
        <f>LP_PP1!D236+'PP2'!E235+'PP3'!E235+'PP4'!E235+'PP5'!E235+'PP6'!E235+'PP7'!E235+'PP8'!E235</f>
        <v>0</v>
      </c>
      <c r="F63" s="221">
        <f>LP_PP1!E236+'PP2'!F235+'PP3'!F235+'PP4'!F235+'PP5'!F235+'PP6'!F235+'PP7'!F235+'PP8'!F235</f>
        <v>0</v>
      </c>
      <c r="G63" s="221">
        <f>LP_PP1!F236+'PP2'!G235+'PP3'!G235+'PP4'!G235+'PP5'!G235+'PP6'!G235+'PP7'!G235+'PP8'!G235</f>
        <v>0</v>
      </c>
      <c r="H63" s="221">
        <f>LP_PP1!G236+'PP2'!H235+'PP3'!H235+'PP4'!H235+'PP5'!H235+'PP6'!H235+'PP7'!H235+'PP8'!H235</f>
        <v>0</v>
      </c>
      <c r="I63" s="220">
        <f t="shared" si="9"/>
        <v>0</v>
      </c>
      <c r="J63" s="209"/>
      <c r="K63" s="209"/>
      <c r="L63" s="209"/>
      <c r="M63" s="209"/>
      <c r="N63" s="209"/>
      <c r="O63" s="215"/>
      <c r="P63" s="215"/>
      <c r="Q63" s="215"/>
      <c r="R63" s="216"/>
      <c r="S63" s="215"/>
      <c r="T63" s="215"/>
      <c r="U63" s="215"/>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row>
    <row r="64" spans="1:54" s="212" customFormat="1" ht="63.75" customHeight="1">
      <c r="A64" s="214" t="s">
        <v>155</v>
      </c>
      <c r="B64" s="76"/>
      <c r="C64" s="222">
        <f>LP_PP1!B237+'PP2'!C236+'PP3'!C236+'PP4'!C236+'PP5'!C236+'PP6'!C236+'PP7'!C236+'PP8'!C236</f>
        <v>0</v>
      </c>
      <c r="D64" s="222">
        <f>LP_PP1!C237+'PP2'!D236+'PP3'!D236+'PP4'!D236+'PP5'!D236+'PP6'!D236+'PP7'!D236+'PP8'!D236</f>
        <v>0</v>
      </c>
      <c r="E64" s="222">
        <f>LP_PP1!D237+'PP2'!E236+'PP3'!E236+'PP4'!E236+'PP5'!E236+'PP6'!E236+'PP7'!E236+'PP8'!E236</f>
        <v>0</v>
      </c>
      <c r="F64" s="222">
        <f>LP_PP1!E237+'PP2'!F236+'PP3'!F236+'PP4'!F236+'PP5'!F236+'PP6'!F236+'PP7'!F236+'PP8'!F236</f>
        <v>0</v>
      </c>
      <c r="G64" s="222">
        <f>LP_PP1!F237+'PP2'!G236+'PP3'!G236+'PP4'!G236+'PP5'!G236+'PP6'!G236+'PP7'!G236+'PP8'!G236</f>
        <v>0</v>
      </c>
      <c r="H64" s="222">
        <f>LP_PP1!G237+'PP2'!H236+'PP3'!H236+'PP4'!H236+'PP5'!H236+'PP6'!H236+'PP7'!H236+'PP8'!H236</f>
        <v>0</v>
      </c>
      <c r="I64" s="220">
        <f>SUM(B64:H64)</f>
        <v>0</v>
      </c>
      <c r="J64" s="209"/>
      <c r="K64" s="209"/>
      <c r="L64" s="209"/>
      <c r="M64" s="209"/>
      <c r="N64" s="209"/>
      <c r="O64" s="209"/>
      <c r="P64" s="209"/>
      <c r="Q64" s="209"/>
      <c r="R64" s="209"/>
      <c r="S64" s="215"/>
      <c r="T64" s="215"/>
      <c r="U64" s="215"/>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row>
    <row r="65" spans="1:54" s="212" customFormat="1" ht="33" customHeight="1">
      <c r="A65" s="214" t="s">
        <v>85</v>
      </c>
      <c r="B65" s="76"/>
      <c r="C65" s="222">
        <f>LP_PP1!B238+'PP2'!C237+'PP3'!C237+'PP4'!C237+'PP5'!C237+'PP6'!C237+'PP7'!C237+'PP8'!C237</f>
        <v>0</v>
      </c>
      <c r="D65" s="222">
        <f>LP_PP1!C238+'PP2'!D237+'PP3'!D237+'PP4'!D237+'PP5'!D237+'PP6'!D237+'PP8'!D237+'PP8'!D237</f>
        <v>0</v>
      </c>
      <c r="E65" s="222">
        <f>LP_PP1!D238+'PP2'!E237+'PP3'!E237+'PP4'!E237+'PP5'!E237+'PP6'!E237+'PP7'!E237+'PP8'!E237</f>
        <v>0</v>
      </c>
      <c r="F65" s="222">
        <f>LP_PP1!E238+'PP2'!F237+'PP3'!F237+'PP4'!F237+'PP5'!F237+'PP6'!F237+'PP7'!F237+'PP8'!F237</f>
        <v>0</v>
      </c>
      <c r="G65" s="222">
        <f>LP_PP1!F238+'PP2'!G237+'PP3'!G237+'PP4'!G237+'PP5'!G237+'PP6'!G237+'PP7'!G237+'PP8'!G237</f>
        <v>0</v>
      </c>
      <c r="H65" s="222">
        <f>LP_PP1!G238+'PP2'!H237+'PP3'!H237+'PP4'!H237+'PP5'!H237+'PP6'!H237+'PP7'!H237+'PP8'!H237</f>
        <v>0</v>
      </c>
      <c r="I65" s="220">
        <f t="shared" si="9"/>
        <v>0</v>
      </c>
      <c r="J65" s="209"/>
      <c r="K65" s="209"/>
      <c r="L65" s="209"/>
      <c r="M65" s="209"/>
      <c r="N65" s="209"/>
      <c r="O65" s="223"/>
      <c r="P65" s="223"/>
      <c r="Q65" s="223"/>
      <c r="R65" s="216"/>
      <c r="S65" s="215"/>
      <c r="T65" s="215"/>
      <c r="U65" s="215"/>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row>
    <row r="66" spans="1:54" s="212" customFormat="1" ht="46.5" customHeight="1">
      <c r="A66" s="224" t="s">
        <v>84</v>
      </c>
      <c r="B66" s="76"/>
      <c r="C66" s="225">
        <f>LP_PP1!B239+'PP2'!C238+'PP3'!C238+'PP4'!C238+'PP5'!C238+'PP6'!C238+'PP7'!C238+'PP8'!C238</f>
        <v>0</v>
      </c>
      <c r="D66" s="225">
        <f>LP_PP1!C239+'PP2'!D238+'PP3'!D238+'PP4'!D238+'PP5'!D238+'PP6'!D238+'PP7'!D238+'PP8'!D238</f>
        <v>0</v>
      </c>
      <c r="E66" s="225">
        <f>LP_PP1!D239+'PP2'!E238+'PP3'!E238+'PP4'!E238+'PP5'!E238+'PP6'!E238+'PP7'!E238+'PP8'!E238</f>
        <v>0</v>
      </c>
      <c r="F66" s="225">
        <f>LP_PP1!E239+'PP2'!F238+'PP3'!F238+'PP4'!F238+'PP5'!F238+'PP6'!F238+'PP7'!F238+'PP8'!F238</f>
        <v>0</v>
      </c>
      <c r="G66" s="225">
        <f>LP_PP1!F239+'PP2'!G238+'PP3'!G238+'PP4'!G238+'PP5'!G238+'PP6'!G238+'PP7'!G238+'PP8'!G238</f>
        <v>0</v>
      </c>
      <c r="H66" s="225">
        <f>LP_PP1!G239+'PP2'!H238+'PP3'!H238+'PP4'!H238+'PP5'!H238+'PP6'!H238+'PP7'!H238+'PP8'!H238</f>
        <v>0</v>
      </c>
      <c r="I66" s="226">
        <f>SUM(B66:H66)</f>
        <v>0</v>
      </c>
      <c r="J66" s="209"/>
      <c r="K66" s="209"/>
      <c r="L66" s="209"/>
      <c r="M66" s="209"/>
      <c r="N66" s="209"/>
      <c r="O66" s="210"/>
      <c r="P66" s="210"/>
      <c r="Q66" s="210"/>
      <c r="R66" s="210"/>
      <c r="S66" s="215"/>
      <c r="T66" s="215"/>
      <c r="U66" s="215"/>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row>
    <row r="67" spans="1:54" s="212" customFormat="1" ht="17.25" customHeight="1">
      <c r="A67" s="209"/>
      <c r="B67" s="209"/>
      <c r="C67" s="209"/>
      <c r="D67" s="209"/>
      <c r="E67" s="209"/>
      <c r="F67" s="209"/>
      <c r="G67" s="209"/>
      <c r="H67" s="209"/>
      <c r="I67" s="209"/>
      <c r="J67" s="209"/>
      <c r="K67" s="209"/>
      <c r="L67" s="209"/>
      <c r="M67" s="209"/>
      <c r="N67" s="209"/>
      <c r="O67" s="210"/>
      <c r="P67" s="210"/>
      <c r="Q67" s="210"/>
      <c r="R67" s="210"/>
      <c r="S67" s="215"/>
      <c r="T67" s="215"/>
      <c r="U67" s="215"/>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row>
    <row r="68" spans="1:54" s="212" customFormat="1" ht="16.5" customHeight="1">
      <c r="A68" s="177" t="s">
        <v>86</v>
      </c>
      <c r="B68" s="209"/>
      <c r="C68" s="209"/>
      <c r="D68" s="209"/>
      <c r="E68" s="209"/>
      <c r="F68" s="209"/>
      <c r="G68" s="209"/>
      <c r="H68" s="209"/>
      <c r="I68" s="209"/>
      <c r="J68" s="209"/>
      <c r="K68" s="209"/>
      <c r="L68" s="209"/>
      <c r="M68" s="209"/>
      <c r="N68" s="209"/>
      <c r="O68" s="210"/>
      <c r="P68" s="210"/>
      <c r="Q68" s="210"/>
      <c r="R68" s="210"/>
      <c r="S68" s="215"/>
      <c r="T68" s="215"/>
      <c r="U68" s="215"/>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c r="AY68" s="211"/>
      <c r="AZ68" s="211"/>
      <c r="BA68" s="211"/>
      <c r="BB68" s="211"/>
    </row>
    <row r="69" spans="1:54" s="212" customFormat="1" ht="6.75" customHeight="1">
      <c r="A69" s="209"/>
      <c r="B69" s="209"/>
      <c r="C69" s="209"/>
      <c r="D69" s="209"/>
      <c r="E69" s="209"/>
      <c r="F69" s="209"/>
      <c r="G69" s="209"/>
      <c r="H69" s="209"/>
      <c r="I69" s="209"/>
      <c r="J69" s="209"/>
      <c r="K69" s="209"/>
      <c r="L69" s="209"/>
      <c r="M69" s="209"/>
      <c r="N69" s="209"/>
      <c r="O69" s="210"/>
      <c r="P69" s="210"/>
      <c r="Q69" s="210"/>
      <c r="R69" s="210"/>
      <c r="S69" s="215"/>
      <c r="T69" s="215"/>
      <c r="U69" s="215"/>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row>
    <row r="70" spans="1:54" s="212" customFormat="1" ht="60" customHeight="1">
      <c r="A70" s="209"/>
      <c r="B70" s="227">
        <f>B56</f>
        <v>0</v>
      </c>
      <c r="C70" s="227" t="str">
        <f t="shared" ref="C70:H70" si="10">C56</f>
        <v>WP1</v>
      </c>
      <c r="D70" s="227" t="str">
        <f t="shared" si="10"/>
        <v>WP2</v>
      </c>
      <c r="E70" s="227" t="str">
        <f t="shared" si="10"/>
        <v>WP3</v>
      </c>
      <c r="F70" s="227" t="str">
        <f t="shared" si="10"/>
        <v>WP4</v>
      </c>
      <c r="G70" s="227" t="str">
        <f t="shared" si="10"/>
        <v>WP5</v>
      </c>
      <c r="H70" s="227" t="str">
        <f t="shared" si="10"/>
        <v>WP6</v>
      </c>
      <c r="I70" s="227" t="s">
        <v>32</v>
      </c>
      <c r="J70" s="209"/>
      <c r="K70" s="209"/>
      <c r="L70" s="209"/>
      <c r="M70" s="209"/>
      <c r="N70" s="209"/>
      <c r="O70" s="209"/>
      <c r="P70" s="209"/>
      <c r="Q70" s="215"/>
      <c r="R70" s="216"/>
      <c r="S70" s="215"/>
      <c r="T70" s="215"/>
      <c r="U70" s="215"/>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row>
    <row r="71" spans="1:54" s="212" customFormat="1" ht="21.75" customHeight="1">
      <c r="A71" s="228">
        <f>LP_PP1!A244</f>
        <v>0</v>
      </c>
      <c r="B71" s="229">
        <f>LP_PP1!B244+'PP2'!B243+'PP3'!B243+'PP4'!B243+'PP5'!B243+'PP6'!B243+'PP7'!B243+'PP8'!B243</f>
        <v>0</v>
      </c>
      <c r="C71" s="230"/>
      <c r="D71" s="230"/>
      <c r="E71" s="230"/>
      <c r="F71" s="230"/>
      <c r="G71" s="230"/>
      <c r="H71" s="230"/>
      <c r="I71" s="231">
        <f>LP_PP1!I244+'PP2'!I243+'PP3'!I243+'PP4'!I243+'PP5'!I243+'PP6'!I243+'PP7'!I243+'PP8'!I243</f>
        <v>0</v>
      </c>
      <c r="J71" s="209"/>
      <c r="K71" s="209"/>
      <c r="L71" s="209"/>
      <c r="M71" s="209"/>
      <c r="N71" s="209"/>
      <c r="O71" s="209"/>
      <c r="P71" s="209"/>
      <c r="Q71" s="215"/>
      <c r="R71" s="216"/>
      <c r="S71" s="215"/>
      <c r="T71" s="215"/>
      <c r="U71" s="215"/>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row>
    <row r="72" spans="1:54" s="212" customFormat="1" ht="21.75" customHeight="1">
      <c r="A72" s="228" t="str">
        <f>LP_PP1!A245</f>
        <v>P1</v>
      </c>
      <c r="B72" s="230"/>
      <c r="C72" s="229">
        <f>LP_PP1!C245+'PP2'!C244+'PP3'!C244+'PP4'!C244+'PP5'!C244+'PP6'!C244+'PP7'!C244+'PP8'!C244</f>
        <v>0</v>
      </c>
      <c r="D72" s="229">
        <f>LP_PP1!D245+'PP2'!D244+'PP3'!D244+'PP4'!D244+'PP5'!D244+'PP6'!D244+'PP7'!D244+'PP8'!D244</f>
        <v>0</v>
      </c>
      <c r="E72" s="229">
        <f>LP_PP1!E245+'PP2'!E244+'PP3'!E244+'PP4'!E244+'PP5'!E244+'PP6'!E244+'PP7'!E244+'PP8'!E244</f>
        <v>0</v>
      </c>
      <c r="F72" s="229">
        <f>LP_PP1!F245+'PP2'!F244+'PP3'!F244+'PP4'!F244+'PP5'!F244+'PP6'!F244+'PP7'!F244+'PP8'!F244</f>
        <v>0</v>
      </c>
      <c r="G72" s="229">
        <f>LP_PP1!G245+'PP2'!G244+'PP3'!G244+'PP4'!G244+'PP5'!G244+'PP6'!G244+'PP7'!G244+'PP8'!G244</f>
        <v>0</v>
      </c>
      <c r="H72" s="229">
        <f>LP_PP1!H245+'PP2'!H244+'PP3'!H244+'PP4'!H244+'PP5'!H244+'PP6'!H244+'PP7'!H244+'PP8'!H244</f>
        <v>0</v>
      </c>
      <c r="I72" s="231">
        <f>LP_PP1!I245+'PP2'!I244+'PP3'!I244+'PP4'!I244+'PP5'!I244+'PP6'!I244+'PP7'!I244+'PP8'!I244</f>
        <v>0</v>
      </c>
      <c r="J72" s="209"/>
      <c r="K72" s="209"/>
      <c r="L72" s="209"/>
      <c r="M72" s="209"/>
      <c r="N72" s="209"/>
      <c r="O72" s="209"/>
      <c r="P72" s="209"/>
      <c r="Q72" s="215"/>
      <c r="R72" s="216"/>
      <c r="S72" s="215"/>
      <c r="T72" s="215"/>
      <c r="U72" s="215"/>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row>
    <row r="73" spans="1:54" s="212" customFormat="1" ht="21.75" customHeight="1">
      <c r="A73" s="228" t="str">
        <f>LP_PP1!A246</f>
        <v>P2</v>
      </c>
      <c r="B73" s="230"/>
      <c r="C73" s="229">
        <f>LP_PP1!C246+'PP2'!C245+'PP3'!C245+'PP4'!C245+'PP5'!C245+'PP6'!C245+'PP7'!C245+'PP8'!C245</f>
        <v>0</v>
      </c>
      <c r="D73" s="229">
        <f>LP_PP1!D246+'PP2'!D245+'PP3'!D245+'PP4'!D245+'PP5'!D245+'PP6'!D245+'PP7'!D245+'PP8'!D245</f>
        <v>0</v>
      </c>
      <c r="E73" s="229">
        <f>LP_PP1!E246+'PP2'!E245+'PP3'!E245+'PP4'!E245+'PP5'!E245+'PP6'!E245+'PP7'!E245+'PP8'!E245</f>
        <v>0</v>
      </c>
      <c r="F73" s="229">
        <f>LP_PP1!F246+'PP2'!F245+'PP3'!F245+'PP4'!F245+'PP5'!F245+'PP6'!F245+'PP7'!F245+'PP8'!F245</f>
        <v>0</v>
      </c>
      <c r="G73" s="229">
        <f>LP_PP1!G246+'PP2'!G245+'PP3'!G245+'PP4'!G245+'PP5'!G245+'PP6'!G245+'PP7'!G245+'PP8'!G245</f>
        <v>0</v>
      </c>
      <c r="H73" s="229">
        <f>LP_PP1!H246+'PP2'!H245+'PP3'!H245+'PP4'!H245+'PP5'!H245+'PP6'!H245+'PP7'!H245+'PP8'!H245</f>
        <v>0</v>
      </c>
      <c r="I73" s="231">
        <f>LP_PP1!I246+'PP2'!I245+'PP3'!I245+'PP4'!I245+'PP5'!I245+'PP6'!I245+'PP7'!I245+'PP8'!I245</f>
        <v>0</v>
      </c>
      <c r="J73" s="209"/>
      <c r="K73" s="209"/>
      <c r="L73" s="209"/>
      <c r="M73" s="209"/>
      <c r="N73" s="209"/>
      <c r="O73" s="209"/>
      <c r="P73" s="209"/>
      <c r="Q73" s="215"/>
      <c r="R73" s="216"/>
      <c r="S73" s="215"/>
      <c r="T73" s="215"/>
      <c r="U73" s="215"/>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row>
    <row r="74" spans="1:54" s="212" customFormat="1" ht="21.75" customHeight="1">
      <c r="A74" s="228" t="str">
        <f>LP_PP1!A247</f>
        <v>P3</v>
      </c>
      <c r="B74" s="230"/>
      <c r="C74" s="229">
        <f>LP_PP1!C247+'PP2'!C246+'PP3'!C246+'PP4'!C246+'PP5'!C246+'PP6'!C246+'PP7'!C246+'PP8'!C246</f>
        <v>0</v>
      </c>
      <c r="D74" s="229">
        <f>LP_PP1!D247+'PP2'!D246+'PP3'!D246+'PP4'!D246+'PP5'!D246+'PP6'!D246+'PP7'!D246+'PP8'!D246</f>
        <v>0</v>
      </c>
      <c r="E74" s="229">
        <f>LP_PP1!E247+'PP2'!E246+'PP3'!E246+'PP4'!E246+'PP5'!E246+'PP6'!E246+'PP7'!E246+'PP8'!E246</f>
        <v>0</v>
      </c>
      <c r="F74" s="229">
        <f>LP_PP1!F247+'PP2'!F246+'PP3'!F246+'PP4'!F246+'PP5'!F246+'PP6'!F246+'PP7'!F246+'PP8'!F246</f>
        <v>0</v>
      </c>
      <c r="G74" s="229">
        <f>LP_PP1!G247+'PP2'!G246+'PP3'!G246+'PP4'!G246+'PP5'!G246+'PP6'!G246+'PP7'!G246+'PP8'!G246</f>
        <v>0</v>
      </c>
      <c r="H74" s="229">
        <f>LP_PP1!H247+'PP2'!H246+'PP3'!H246+'PP4'!H246+'PP5'!H246+'PP6'!H246+'PP7'!H246+'PP8'!H246</f>
        <v>0</v>
      </c>
      <c r="I74" s="231">
        <f>LP_PP1!I247+'PP2'!I246+'PP3'!I246+'PP4'!I246+'PP5'!I246+'PP6'!I246+'PP7'!I246+'PP8'!I246</f>
        <v>0</v>
      </c>
      <c r="J74" s="209"/>
      <c r="K74" s="209"/>
      <c r="L74" s="209"/>
      <c r="M74" s="209"/>
      <c r="N74" s="209"/>
      <c r="O74" s="209"/>
      <c r="P74" s="209"/>
      <c r="Q74" s="215"/>
      <c r="R74" s="216"/>
      <c r="S74" s="215"/>
      <c r="T74" s="215"/>
      <c r="U74" s="215"/>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row>
    <row r="75" spans="1:54" s="212" customFormat="1" ht="21.75" customHeight="1">
      <c r="A75" s="228" t="str">
        <f>LP_PP1!A248</f>
        <v>P4</v>
      </c>
      <c r="B75" s="230"/>
      <c r="C75" s="229">
        <f>LP_PP1!C248+'PP2'!C247+'PP3'!C247+'PP4'!C247+'PP5'!C247+'PP6'!C247+'PP7'!C247+'PP8'!C247</f>
        <v>0</v>
      </c>
      <c r="D75" s="229">
        <f>LP_PP1!D248+'PP2'!D247+'PP3'!D247+'PP4'!D247+'PP5'!D247+'PP6'!D247+'PP7'!D247+'PP8'!D247</f>
        <v>0</v>
      </c>
      <c r="E75" s="229">
        <f>LP_PP1!E248+'PP2'!E247+'PP3'!E247+'PP4'!E247+'PP5'!E247+'PP6'!E247+'PP7'!E247+'PP8'!E247</f>
        <v>0</v>
      </c>
      <c r="F75" s="229">
        <f>LP_PP1!F248+'PP2'!F247+'PP3'!F247+'PP4'!F247+'PP5'!F247+'PP6'!F247+'PP7'!F247+'PP8'!F247</f>
        <v>0</v>
      </c>
      <c r="G75" s="229">
        <f>LP_PP1!G248+'PP2'!G247+'PP3'!G247+'PP4'!G247+'PP5'!G247+'PP6'!G247+'PP7'!G247+'PP8'!G247</f>
        <v>0</v>
      </c>
      <c r="H75" s="229">
        <f>LP_PP1!H248+'PP2'!H247+'PP3'!H247+'PP4'!H247+'PP5'!H247+'PP6'!H247+'PP7'!H247+'PP8'!H247</f>
        <v>0</v>
      </c>
      <c r="I75" s="231">
        <f>LP_PP1!I248+'PP2'!I247+'PP3'!I247+'PP4'!I247+'PP5'!I247+'PP6'!I247+'PP7'!I247+'PP8'!I247</f>
        <v>0</v>
      </c>
      <c r="J75" s="209"/>
      <c r="K75" s="209"/>
      <c r="L75" s="209"/>
      <c r="M75" s="209"/>
      <c r="N75" s="209"/>
      <c r="O75" s="209"/>
      <c r="P75" s="209"/>
      <c r="Q75" s="215"/>
      <c r="R75" s="216"/>
      <c r="S75" s="215"/>
      <c r="T75" s="215"/>
      <c r="U75" s="215"/>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c r="AZ75" s="217"/>
      <c r="BA75" s="217"/>
      <c r="BB75" s="217"/>
    </row>
    <row r="76" spans="1:54" s="212" customFormat="1" ht="21.75" customHeight="1">
      <c r="A76" s="228" t="str">
        <f>LP_PP1!A249</f>
        <v>P5</v>
      </c>
      <c r="B76" s="230"/>
      <c r="C76" s="229">
        <f>LP_PP1!C249+'PP2'!C248+'PP3'!C248+'PP4'!C248+'PP5'!C248+'PP6'!C248+'PP7'!C248+'PP8'!C248</f>
        <v>0</v>
      </c>
      <c r="D76" s="229">
        <f>LP_PP1!D249+'PP2'!D248+'PP3'!D248+'PP4'!D248+'PP5'!D248+'PP6'!D248+'PP7'!D248+'PP8'!D248</f>
        <v>0</v>
      </c>
      <c r="E76" s="229">
        <f>LP_PP1!E249+'PP2'!E248+'PP3'!E248+'PP4'!E248+'PP5'!E248+'PP6'!E248+'PP7'!E248+'PP8'!E248</f>
        <v>0</v>
      </c>
      <c r="F76" s="229">
        <f>LP_PP1!F249+'PP2'!F248+'PP3'!F248+'PP4'!F248+'PP5'!F248+'PP6'!F248+'PP7'!F248+'PP8'!F248</f>
        <v>0</v>
      </c>
      <c r="G76" s="229">
        <f>LP_PP1!G249+'PP2'!G248+'PP3'!G248+'PP4'!G248+'PP5'!G248+'PP6'!G248+'PP7'!G248+'PP8'!G248</f>
        <v>0</v>
      </c>
      <c r="H76" s="229">
        <f>LP_PP1!H249+'PP2'!H248+'PP3'!H248+'PP4'!H248+'PP5'!H248+'PP6'!H248+'PP7'!H248+'PP8'!H248</f>
        <v>0</v>
      </c>
      <c r="I76" s="231">
        <f>LP_PP1!I249+'PP2'!I248+'PP3'!I248+'PP4'!I248+'PP5'!I248+'PP6'!I248+'PP7'!I248+'PP8'!I248</f>
        <v>0</v>
      </c>
      <c r="J76" s="209"/>
      <c r="K76" s="209"/>
      <c r="L76" s="209"/>
      <c r="M76" s="209"/>
      <c r="N76" s="209"/>
      <c r="O76" s="209"/>
      <c r="P76" s="209"/>
      <c r="Q76" s="215"/>
      <c r="R76" s="216"/>
      <c r="S76" s="215"/>
      <c r="T76" s="215"/>
      <c r="U76" s="215"/>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row>
    <row r="77" spans="1:54" s="212" customFormat="1" ht="21.75" customHeight="1">
      <c r="A77" s="228" t="str">
        <f>LP_PP1!A250</f>
        <v>P6</v>
      </c>
      <c r="B77" s="230"/>
      <c r="C77" s="229">
        <f>LP_PP1!C250+'PP2'!C249+'PP3'!C249+'PP4'!C249+'PP5'!C249+'PP6'!C249+'PP7'!C249+'PP8'!C249</f>
        <v>0</v>
      </c>
      <c r="D77" s="229">
        <f>LP_PP1!D250+'PP2'!D249+'PP3'!D249+'PP4'!D249+'PP5'!D249+'PP6'!D249+'PP7'!D249+'PP8'!D249</f>
        <v>0</v>
      </c>
      <c r="E77" s="229">
        <f>LP_PP1!E250+'PP2'!E249+'PP3'!E249+'PP4'!E249+'PP5'!E249+'PP6'!E249+'PP7'!E249+'PP8'!E249</f>
        <v>0</v>
      </c>
      <c r="F77" s="229">
        <f>LP_PP1!F250+'PP2'!F249+'PP3'!F249+'PP4'!F249+'PP5'!F249+'PP6'!F249+'PP7'!F249+'PP8'!F249</f>
        <v>0</v>
      </c>
      <c r="G77" s="229">
        <f>LP_PP1!G250+'PP2'!G249+'PP3'!G249+'PP4'!G249+'PP5'!G249+'PP6'!G249+'PP7'!G249+'PP8'!G249</f>
        <v>0</v>
      </c>
      <c r="H77" s="229">
        <f>LP_PP1!H250+'PP2'!H249+'PP3'!H249+'PP4'!H249+'PP5'!H249+'PP6'!H249+'PP7'!H249+'PP8'!H249</f>
        <v>0</v>
      </c>
      <c r="I77" s="231">
        <f>LP_PP1!I250+'PP2'!I249+'PP3'!I249+'PP4'!I249+'PP5'!I249+'PP6'!I249+'PP7'!I249+'PP8'!I249</f>
        <v>0</v>
      </c>
      <c r="J77" s="209"/>
      <c r="K77" s="209"/>
      <c r="L77" s="209"/>
      <c r="M77" s="209"/>
      <c r="N77" s="209"/>
      <c r="O77" s="209"/>
      <c r="P77" s="209"/>
      <c r="Q77" s="215"/>
      <c r="R77" s="216"/>
      <c r="S77" s="215"/>
      <c r="T77" s="215"/>
      <c r="U77" s="215"/>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row>
    <row r="78" spans="1:54" s="212" customFormat="1" ht="21.75" customHeight="1">
      <c r="A78" s="228" t="str">
        <f>LP_PP1!A251</f>
        <v>P7</v>
      </c>
      <c r="B78" s="230"/>
      <c r="C78" s="229">
        <f>LP_PP1!C251+'PP2'!C250+'PP3'!C250+'PP4'!C250+'PP5'!C250+'PP6'!C250+'PP7'!C250+'PP8'!C250</f>
        <v>0</v>
      </c>
      <c r="D78" s="229">
        <f>LP_PP1!D251+'PP2'!D250+'PP3'!D250+'PP4'!D250+'PP5'!D250+'PP6'!D250+'PP7'!D250+'PP8'!D250</f>
        <v>0</v>
      </c>
      <c r="E78" s="229">
        <f>LP_PP1!E251+'PP2'!E250+'PP3'!E250+'PP4'!E250+'PP5'!E250+'PP6'!E250+'PP7'!E250+'PP8'!E250</f>
        <v>0</v>
      </c>
      <c r="F78" s="229">
        <f>LP_PP1!F251+'PP2'!F250+'PP3'!F250+'PP4'!F250+'PP5'!F250+'PP6'!F250+'PP7'!F250+'PP8'!F250</f>
        <v>0</v>
      </c>
      <c r="G78" s="229">
        <f>LP_PP1!G251+'PP2'!G250+'PP3'!G250+'PP4'!G250+'PP5'!G250+'PP6'!G250+'PP7'!G250+'PP8'!G250</f>
        <v>0</v>
      </c>
      <c r="H78" s="229">
        <f>LP_PP1!H251+'PP2'!H250+'PP3'!H250+'PP4'!H250+'PP5'!H250+'PP6'!H250+'PP7'!H250+'PP8'!H250</f>
        <v>0</v>
      </c>
      <c r="I78" s="231">
        <f>LP_PP1!I251+'PP2'!I250+'PP3'!I250+'PP4'!I250+'PP5'!I250+'PP6'!I250+'PP7'!I250+'PP8'!I250</f>
        <v>0</v>
      </c>
      <c r="J78" s="209"/>
      <c r="K78" s="209"/>
      <c r="L78" s="209"/>
      <c r="N78" s="209"/>
      <c r="O78" s="209"/>
      <c r="P78" s="209"/>
      <c r="Q78" s="215"/>
      <c r="R78" s="216"/>
      <c r="S78" s="215"/>
      <c r="T78" s="215"/>
      <c r="U78" s="215"/>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c r="AV78" s="217"/>
      <c r="AW78" s="217"/>
      <c r="AX78" s="217"/>
      <c r="AY78" s="217"/>
      <c r="AZ78" s="217"/>
      <c r="BA78" s="217"/>
      <c r="BB78" s="217"/>
    </row>
    <row r="79" spans="1:54" s="212" customFormat="1" ht="36" customHeight="1">
      <c r="A79" s="214" t="s">
        <v>74</v>
      </c>
      <c r="B79" s="232">
        <f>LP_PP1!B252+'PP2'!B251+'PP3'!B251+'PP4'!B251+'PP5'!B251+'PP6'!B251+'PP7'!B251+'PP8'!B251</f>
        <v>0</v>
      </c>
      <c r="C79" s="232">
        <f>LP_PP1!C252+'PP2'!C251+'PP3'!C251+'PP4'!C251+'PP5'!C251+'PP6'!C251+'PP7'!C251+'PP8'!C251</f>
        <v>0</v>
      </c>
      <c r="D79" s="232">
        <f>LP_PP1!D252+'PP2'!D251+'PP3'!D251+'PP4'!D251+'PP5'!D251+'PP6'!D251+'PP7'!D251+'PP8'!D251</f>
        <v>0</v>
      </c>
      <c r="E79" s="232">
        <f>LP_PP1!E252+'PP2'!E251+'PP3'!E251+'PP4'!E251+'PP5'!E251+'PP6'!E251+'PP7'!E251+'PP8'!E251</f>
        <v>0</v>
      </c>
      <c r="F79" s="232">
        <f>LP_PP1!F252+'PP2'!F251+'PP3'!F251+'PP4'!F251+'PP5'!F251+'PP6'!F251+'PP7'!F251+'PP8'!F251</f>
        <v>0</v>
      </c>
      <c r="G79" s="232">
        <f>LP_PP1!G252+'PP2'!G251+'PP3'!G251+'PP4'!G251+'PP5'!G251+'PP6'!G251+'PP7'!G251+'PP8'!G251</f>
        <v>0</v>
      </c>
      <c r="H79" s="232">
        <f>LP_PP1!H252+'PP2'!H251+'PP3'!H251+'PP4'!H251+'PP5'!H251+'PP6'!H251+'PP7'!H251+'PP8'!H251</f>
        <v>0</v>
      </c>
      <c r="I79" s="232">
        <f>LP_PP1!I252+'PP2'!I251+'PP3'!I251+'PP4'!I251+'PP5'!I251+'PP6'!I251+'PP7'!I251+'PP8'!I251</f>
        <v>0</v>
      </c>
      <c r="J79" s="209"/>
      <c r="K79" s="209"/>
      <c r="L79" s="209"/>
      <c r="M79" s="209"/>
      <c r="N79" s="209"/>
      <c r="O79" s="209"/>
      <c r="P79" s="209"/>
      <c r="Q79" s="215"/>
      <c r="R79" s="216"/>
      <c r="S79" s="215"/>
      <c r="T79" s="215"/>
      <c r="U79" s="215"/>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row>
    <row r="80" spans="1:54" s="212" customFormat="1" ht="51" customHeight="1">
      <c r="A80" s="214" t="s">
        <v>155</v>
      </c>
      <c r="B80" s="231">
        <f>LP_PP1!B253+'PP2'!B252+'PP3'!B252+'PP4'!B252+'PP5'!B252+'PP6'!B252+'PP7'!B252+'PP8'!B252</f>
        <v>0</v>
      </c>
      <c r="C80" s="231">
        <f>LP_PP1!C253+'PP2'!C252+'PP3'!C252+'PP4'!C252+'PP5'!C252+'PP6'!C252+'PP7'!C252+'PP8'!C252</f>
        <v>0</v>
      </c>
      <c r="D80" s="231">
        <f>LP_PP1!D253+'PP2'!D252+'PP3'!D252+'PP4'!D252+'PP5'!D252+'PP6'!D252+'PP7'!D252+'PP8'!D252</f>
        <v>0</v>
      </c>
      <c r="E80" s="231">
        <f>LP_PP1!E253+'PP2'!E252+'PP3'!E252+'PP4'!E252+'PP5'!E252+'PP6'!E252+'PP7'!E252+'PP8'!E252</f>
        <v>0</v>
      </c>
      <c r="F80" s="231">
        <f>LP_PP1!F253+'PP2'!F252+'PP3'!F252+'PP4'!F252+'PP5'!F252+'PP6'!F252+'PP7'!F252+'PP8'!F252</f>
        <v>0</v>
      </c>
      <c r="G80" s="231">
        <f>LP_PP1!G253+'PP2'!G252+'PP3'!G252+'PP4'!G252+'PP5'!G252+'PP6'!G252+'PP7'!G252+'PP8'!G252</f>
        <v>0</v>
      </c>
      <c r="H80" s="231">
        <f>LP_PP1!H253+'PP2'!H252+'PP3'!H252+'PP4'!H252+'PP5'!H252+'PP6'!H252+'PP7'!H252+'PP8'!H252</f>
        <v>0</v>
      </c>
      <c r="I80" s="231">
        <f>LP_PP1!I253+'PP2'!I252+'PP3'!I252+'PP4'!I252+'PP5'!I252+'PP6'!I252+'PP7'!I252+'PP8'!I252</f>
        <v>0</v>
      </c>
      <c r="J80" s="209"/>
      <c r="K80" s="209"/>
      <c r="L80" s="209"/>
      <c r="M80" s="209"/>
      <c r="N80" s="209"/>
      <c r="O80" s="209"/>
      <c r="P80" s="209"/>
      <c r="Q80" s="215"/>
      <c r="R80" s="216"/>
      <c r="S80" s="215"/>
      <c r="T80" s="215"/>
      <c r="U80" s="215"/>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c r="AY80" s="217"/>
      <c r="AZ80" s="217"/>
      <c r="BA80" s="217"/>
      <c r="BB80" s="217"/>
    </row>
    <row r="81" spans="1:54" s="212" customFormat="1" ht="39.75" customHeight="1">
      <c r="A81" s="214" t="s">
        <v>85</v>
      </c>
      <c r="B81" s="231">
        <f>LP_PP1!B254+'PP2'!B253+'PP3'!B253+'PP4'!B253+'PP5'!B253+'PP6'!B253+'PP7'!B253+'PP8'!B253</f>
        <v>0</v>
      </c>
      <c r="C81" s="231">
        <f>LP_PP1!C254+'PP2'!C253+'PP3'!C253+'PP4'!C253+'PP5'!C253+'PP6'!C253+'PP7'!C253+'PP8'!C253</f>
        <v>0</v>
      </c>
      <c r="D81" s="231">
        <f>LP_PP1!D254+'PP2'!D253+'PP3'!D253+'PP4'!D253+'PP5'!D253+'PP6'!D253+'PP7'!D253+'PP8'!D253</f>
        <v>0</v>
      </c>
      <c r="E81" s="231">
        <f>LP_PP1!E254+'PP2'!E253+'PP3'!E253+'PP4'!E253+'PP5'!E253+'PP6'!E253+'PP7'!E253+'PP8'!E253</f>
        <v>0</v>
      </c>
      <c r="F81" s="231">
        <f>LP_PP1!F254+'PP2'!F253+'PP3'!F253+'PP4'!F253+'PP5'!F253+'PP6'!F253+'PP7'!F253+'PP8'!F253</f>
        <v>0</v>
      </c>
      <c r="G81" s="231">
        <f>LP_PP1!G254+'PP2'!G253+'PP3'!G253+'PP4'!G253+'PP5'!G253+'PP6'!G253+'PP7'!G253+'PP8'!G253</f>
        <v>0</v>
      </c>
      <c r="H81" s="231">
        <f>LP_PP1!H254+'PP2'!H253+'PP3'!H253+'PP4'!H253+'PP5'!H253+'PP6'!H253+'PP7'!H253+'PP8'!H253</f>
        <v>0</v>
      </c>
      <c r="I81" s="231">
        <f>LP_PP1!I254+'PP2'!I253+'PP3'!I253+'PP4'!I253+'PP5'!I253+'PP6'!I253+'PP7'!I253+'PP8'!I253</f>
        <v>0</v>
      </c>
      <c r="J81" s="209"/>
      <c r="K81" s="209"/>
      <c r="L81" s="209"/>
      <c r="M81" s="209"/>
      <c r="N81" s="209"/>
      <c r="O81" s="209"/>
      <c r="P81" s="209"/>
      <c r="Q81" s="209"/>
      <c r="S81" s="215"/>
      <c r="T81" s="215"/>
      <c r="U81" s="215"/>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c r="AV81" s="217"/>
      <c r="AW81" s="217"/>
      <c r="AX81" s="217"/>
      <c r="AY81" s="217"/>
      <c r="AZ81" s="217"/>
      <c r="BA81" s="217"/>
      <c r="BB81" s="217"/>
    </row>
    <row r="82" spans="1:54" s="212" customFormat="1" ht="55.5" customHeight="1">
      <c r="A82" s="224" t="s">
        <v>75</v>
      </c>
      <c r="B82" s="233">
        <f>LP_PP1!B255+'PP2'!B254+'PP3'!B254+'PP4'!B254+'PP5'!B254+'PP6'!B254+'PP7'!B254+'PP8'!B254</f>
        <v>0</v>
      </c>
      <c r="C82" s="233">
        <f>LP_PP1!C255+'PP2'!C254+'PP3'!C254+'PP4'!C254+'PP5'!C254+'PP6'!C254+'PP7'!C254+'PP8'!C254</f>
        <v>0</v>
      </c>
      <c r="D82" s="233">
        <f>LP_PP1!D255+'PP2'!D254+'PP3'!D254+'PP4'!D254+'PP5'!D254+'PP6'!D254+'PP7'!D254+'PP8'!D254</f>
        <v>0</v>
      </c>
      <c r="E82" s="233">
        <f>LP_PP1!E255+'PP2'!E254+'PP3'!E254+'PP4'!E254+'PP5'!E254+'PP6'!E254+'PP7'!E254+'PP8'!E254</f>
        <v>0</v>
      </c>
      <c r="F82" s="233">
        <f>LP_PP1!F255+'PP2'!F254+'PP3'!F254+'PP4'!F254+'PP5'!F254+'PP6'!F254+'PP7'!F254+'PP8'!F254</f>
        <v>0</v>
      </c>
      <c r="G82" s="233">
        <f>LP_PP1!G255+'PP2'!G254+'PP3'!G254+'PP4'!G254+'PP5'!G254+'PP6'!G254+'PP7'!G254+'PP8'!G254</f>
        <v>0</v>
      </c>
      <c r="H82" s="233">
        <f>LP_PP1!H255+'PP2'!H254+'PP3'!H254+'PP4'!H254+'PP5'!H254+'PP6'!H254+'PP7'!H254+'PP8'!H254</f>
        <v>0</v>
      </c>
      <c r="I82" s="233">
        <f>LP_PP1!I255+'PP2'!I254+'PP3'!I254+'PP4'!I254+'PP5'!I254+'PP6'!I254+'PP7'!I254+'PP8'!I254</f>
        <v>0</v>
      </c>
      <c r="J82" s="209"/>
      <c r="K82" s="209"/>
      <c r="L82" s="209"/>
      <c r="M82" s="209"/>
      <c r="N82" s="209"/>
      <c r="O82" s="209"/>
      <c r="P82" s="209"/>
      <c r="Q82" s="210"/>
      <c r="R82" s="210"/>
      <c r="S82" s="215"/>
      <c r="T82" s="215"/>
      <c r="U82" s="215"/>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row>
  </sheetData>
  <sheetProtection algorithmName="SHA-512" hashValue="y6HLOYp4hKWmRa7nfT3pwrMM6Atu19JFAniLjaA6OJ1Wi8+US8+PuMPFoRtX+a66NeosIjY92zslZUYADTF+9Q==" saltValue="VDARi4JbMP2EMeaTx8boWg==" spinCount="100000" sheet="1" objects="1" scenarios="1" formatCells="0" formatColumns="0" formatRows="0" insertRows="0" insertHyperlinks="0" selectLockedCells="1" sort="0" autoFilter="0" pivotTables="0"/>
  <mergeCells count="19">
    <mergeCell ref="A46:C46"/>
    <mergeCell ref="A47:C47"/>
    <mergeCell ref="O7:O14"/>
    <mergeCell ref="A16:C16"/>
    <mergeCell ref="A17:C17"/>
    <mergeCell ref="A31:C31"/>
    <mergeCell ref="N16:N17"/>
    <mergeCell ref="A32:C32"/>
    <mergeCell ref="P15:U15"/>
    <mergeCell ref="P7:U7"/>
    <mergeCell ref="P37:U39"/>
    <mergeCell ref="P40:U46"/>
    <mergeCell ref="P10:U10"/>
    <mergeCell ref="P11:U11"/>
    <mergeCell ref="P12:U12"/>
    <mergeCell ref="P13:U13"/>
    <mergeCell ref="P14:U14"/>
    <mergeCell ref="P8:U8"/>
    <mergeCell ref="P9:U9"/>
  </mergeCells>
  <phoneticPr fontId="36" type="noConversion"/>
  <pageMargins left="0.74803149606299213" right="0.74803149606299213" top="1.1023622047244095" bottom="0.98425196850393704" header="0" footer="0.51181102362204722"/>
  <pageSetup paperSize="9" scale="41" firstPageNumber="0" fitToHeight="6" orientation="landscape" horizontalDpi="300" verticalDpi="300" r:id="rId1"/>
  <headerFooter alignWithMargins="0">
    <oddHeader>&amp;L&amp;F&amp;C&amp;G</oddHeader>
    <oddFooter>&amp;LProgramma di Cooperazione INTERREG V - A Italia-Malta&amp;C&amp;A&amp;R&amp;D   &amp;T</oddFooter>
  </headerFooter>
  <rowBreaks count="4" manualBreakCount="4">
    <brk id="18" max="20" man="1"/>
    <brk id="33" max="20" man="1"/>
    <brk id="48" max="20" man="1"/>
    <brk id="66" max="20" man="1"/>
  </rowBreaks>
  <ignoredErrors>
    <ignoredError sqref="D17 G17:K17" evalErro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T57"/>
  <sheetViews>
    <sheetView view="pageBreakPreview" zoomScale="70" zoomScaleNormal="75" zoomScaleSheetLayoutView="70" zoomScalePageLayoutView="70" workbookViewId="0">
      <selection activeCell="G16" sqref="G16"/>
    </sheetView>
  </sheetViews>
  <sheetFormatPr defaultColWidth="9.140625" defaultRowHeight="14.25"/>
  <cols>
    <col min="1" max="1" width="20" style="35" customWidth="1"/>
    <col min="2" max="2" width="26.85546875" style="35" customWidth="1"/>
    <col min="3" max="3" width="17.42578125" style="35" customWidth="1"/>
    <col min="4" max="4" width="17.140625" style="35" customWidth="1"/>
    <col min="5" max="5" width="16.85546875" style="35" customWidth="1"/>
    <col min="6" max="6" width="15.7109375" style="35" customWidth="1"/>
    <col min="7" max="7" width="14.7109375" style="35" customWidth="1"/>
    <col min="8" max="8" width="16.28515625" style="35" customWidth="1"/>
    <col min="9" max="9" width="16.42578125" style="35" customWidth="1"/>
    <col min="10" max="10" width="14.7109375" style="35" customWidth="1"/>
    <col min="11" max="11" width="14.140625" style="35" customWidth="1"/>
    <col min="12" max="12" width="16" style="35" customWidth="1"/>
    <col min="13" max="16" width="14.7109375" style="35" customWidth="1"/>
    <col min="17" max="17" width="20.85546875" style="35" customWidth="1"/>
    <col min="18" max="18" width="9.42578125" style="35" customWidth="1"/>
    <col min="19" max="19" width="10.42578125" style="35" customWidth="1"/>
    <col min="20" max="20" width="14.7109375" style="35" bestFit="1" customWidth="1"/>
    <col min="21" max="16384" width="9.140625" style="35"/>
  </cols>
  <sheetData>
    <row r="1" spans="1:19" s="42" customFormat="1" ht="37.5" customHeight="1">
      <c r="A1" s="140" t="s">
        <v>34</v>
      </c>
      <c r="B1" s="141"/>
      <c r="C1" s="142" t="s">
        <v>164</v>
      </c>
      <c r="D1" s="336">
        <f>Page_1!B9</f>
        <v>0</v>
      </c>
      <c r="E1" s="336"/>
      <c r="F1" s="336"/>
      <c r="G1" s="143"/>
      <c r="H1" s="141"/>
      <c r="I1" s="142" t="s">
        <v>165</v>
      </c>
      <c r="J1" s="336">
        <f>Page_1!B10</f>
        <v>0</v>
      </c>
      <c r="K1" s="336"/>
      <c r="L1" s="336"/>
      <c r="M1" s="336"/>
      <c r="N1" s="141"/>
      <c r="O1" s="141"/>
      <c r="P1" s="141"/>
    </row>
    <row r="2" spans="1:19" s="42" customFormat="1">
      <c r="A2" s="141"/>
      <c r="B2" s="141"/>
      <c r="C2" s="141"/>
      <c r="D2" s="141"/>
      <c r="E2" s="141"/>
      <c r="F2" s="141"/>
      <c r="G2" s="141"/>
      <c r="H2" s="141"/>
      <c r="I2" s="141"/>
      <c r="J2" s="141"/>
      <c r="K2" s="141"/>
      <c r="L2" s="141"/>
      <c r="M2" s="141"/>
      <c r="N2" s="141"/>
      <c r="O2" s="141"/>
      <c r="P2" s="141"/>
    </row>
    <row r="3" spans="1:19" ht="15.75">
      <c r="A3" s="140" t="s">
        <v>182</v>
      </c>
      <c r="B3" s="144"/>
      <c r="C3" s="144"/>
      <c r="D3" s="144"/>
      <c r="E3" s="144"/>
      <c r="F3" s="145"/>
      <c r="G3" s="144"/>
      <c r="H3" s="144"/>
      <c r="I3" s="144"/>
      <c r="J3" s="145"/>
      <c r="K3" s="144"/>
      <c r="L3" s="144"/>
      <c r="M3" s="144"/>
      <c r="N3" s="144"/>
      <c r="O3" s="144"/>
      <c r="P3" s="144"/>
      <c r="Q3" s="144"/>
      <c r="R3" s="144"/>
    </row>
    <row r="4" spans="1:19">
      <c r="A4" s="144"/>
      <c r="B4" s="144"/>
      <c r="C4" s="144"/>
      <c r="D4" s="145"/>
      <c r="E4" s="144"/>
      <c r="F4" s="144"/>
      <c r="G4" s="144"/>
      <c r="H4" s="144"/>
      <c r="I4" s="144"/>
      <c r="J4" s="144"/>
      <c r="K4" s="144"/>
      <c r="L4" s="144"/>
      <c r="M4" s="144"/>
      <c r="N4" s="144"/>
      <c r="O4" s="144"/>
      <c r="P4" s="145"/>
      <c r="Q4" s="144"/>
      <c r="R4" s="144"/>
    </row>
    <row r="5" spans="1:19">
      <c r="A5" s="146" t="s">
        <v>67</v>
      </c>
      <c r="B5" s="144"/>
      <c r="C5" s="144"/>
      <c r="D5" s="144"/>
      <c r="E5" s="144"/>
      <c r="F5" s="144"/>
      <c r="G5" s="144"/>
      <c r="H5" s="144"/>
      <c r="I5" s="144"/>
      <c r="J5" s="144"/>
      <c r="K5" s="144"/>
      <c r="L5" s="144"/>
      <c r="M5" s="144"/>
      <c r="N5" s="144"/>
      <c r="O5" s="144"/>
      <c r="P5" s="144"/>
      <c r="Q5" s="144"/>
      <c r="R5" s="144"/>
    </row>
    <row r="6" spans="1:19" ht="16.5" customHeight="1">
      <c r="A6" s="337" t="s">
        <v>168</v>
      </c>
      <c r="B6" s="338"/>
      <c r="C6" s="339"/>
      <c r="D6" s="340" t="s">
        <v>0</v>
      </c>
      <c r="E6" s="340"/>
      <c r="F6" s="340"/>
      <c r="G6" s="340"/>
      <c r="H6" s="340"/>
      <c r="I6" s="340"/>
      <c r="J6" s="340" t="s">
        <v>210</v>
      </c>
      <c r="K6" s="297"/>
      <c r="L6" s="298"/>
      <c r="M6" s="343" t="str">
        <f>IF(J9=Q27,"OK","ERRORE - Controllare le tabelle B.2 per ciascun partner / ERROR -  Check the table B.2 per each partner!")</f>
        <v>OK</v>
      </c>
      <c r="N6" s="343"/>
      <c r="O6" s="144"/>
      <c r="P6" s="144"/>
      <c r="Q6" s="144"/>
      <c r="R6" s="144"/>
    </row>
    <row r="7" spans="1:19" ht="34.5" customHeight="1">
      <c r="A7" s="341" t="s">
        <v>196</v>
      </c>
      <c r="B7" s="341" t="s">
        <v>203</v>
      </c>
      <c r="C7" s="341" t="s">
        <v>38</v>
      </c>
      <c r="D7" s="342" t="s">
        <v>171</v>
      </c>
      <c r="E7" s="342"/>
      <c r="F7" s="342"/>
      <c r="G7" s="341" t="s">
        <v>207</v>
      </c>
      <c r="H7" s="341" t="s">
        <v>208</v>
      </c>
      <c r="I7" s="341" t="s">
        <v>209</v>
      </c>
      <c r="J7" s="340"/>
      <c r="K7" s="297"/>
      <c r="L7" s="298"/>
      <c r="M7" s="343"/>
      <c r="N7" s="343"/>
      <c r="O7" s="144"/>
      <c r="P7" s="144"/>
      <c r="Q7" s="144"/>
      <c r="R7" s="144"/>
    </row>
    <row r="8" spans="1:19" ht="122.25" customHeight="1">
      <c r="A8" s="341"/>
      <c r="B8" s="341"/>
      <c r="C8" s="341"/>
      <c r="D8" s="147" t="s">
        <v>204</v>
      </c>
      <c r="E8" s="147" t="s">
        <v>205</v>
      </c>
      <c r="F8" s="147" t="s">
        <v>206</v>
      </c>
      <c r="G8" s="341"/>
      <c r="H8" s="341"/>
      <c r="I8" s="341"/>
      <c r="J8" s="340"/>
      <c r="K8" s="297"/>
      <c r="L8" s="298"/>
      <c r="M8" s="343"/>
      <c r="N8" s="343"/>
      <c r="O8" s="144"/>
      <c r="P8" s="144"/>
      <c r="Q8" s="144"/>
      <c r="R8" s="144"/>
    </row>
    <row r="9" spans="1:19" s="37" customFormat="1" ht="39.75" customHeight="1">
      <c r="A9" s="257">
        <f>H27</f>
        <v>0</v>
      </c>
      <c r="B9" s="257">
        <f>G27</f>
        <v>0</v>
      </c>
      <c r="C9" s="148" t="e">
        <f>I27</f>
        <v>#DIV/0!</v>
      </c>
      <c r="D9" s="257">
        <f>LP_PP1!D28+'PP2'!D27+'PP3'!D27+'PP4'!D27+'PP5'!D27+'PP6'!D27+'PP7'!D27+'PP8'!D27</f>
        <v>0</v>
      </c>
      <c r="E9" s="257">
        <f>L27</f>
        <v>0</v>
      </c>
      <c r="F9" s="257">
        <f>D9+E9</f>
        <v>0</v>
      </c>
      <c r="G9" s="257">
        <f>M27</f>
        <v>0</v>
      </c>
      <c r="H9" s="257">
        <f>N27</f>
        <v>0</v>
      </c>
      <c r="I9" s="257">
        <f>O27</f>
        <v>0</v>
      </c>
      <c r="J9" s="258">
        <f>B9+H9</f>
        <v>0</v>
      </c>
      <c r="K9" s="299"/>
      <c r="L9" s="298"/>
      <c r="M9" s="343"/>
      <c r="N9" s="343"/>
      <c r="O9" s="149"/>
      <c r="P9" s="149"/>
      <c r="Q9" s="144"/>
      <c r="R9" s="144"/>
    </row>
    <row r="10" spans="1:19" ht="8.25" customHeight="1">
      <c r="A10" s="150"/>
      <c r="B10" s="150"/>
      <c r="C10" s="150"/>
      <c r="D10" s="150"/>
      <c r="E10" s="150"/>
      <c r="F10" s="150"/>
      <c r="G10" s="150"/>
      <c r="H10" s="150"/>
      <c r="I10" s="150"/>
      <c r="J10" s="144"/>
      <c r="K10" s="144"/>
      <c r="L10" s="144"/>
      <c r="M10" s="149"/>
      <c r="N10" s="149"/>
      <c r="O10" s="149"/>
      <c r="P10" s="144"/>
      <c r="Q10" s="144"/>
      <c r="R10" s="144"/>
    </row>
    <row r="11" spans="1:19" ht="15">
      <c r="A11" s="144"/>
      <c r="B11" s="144"/>
      <c r="C11" s="144"/>
      <c r="D11" s="144"/>
      <c r="E11" s="144"/>
      <c r="F11" s="144"/>
      <c r="G11" s="144"/>
      <c r="H11" s="144"/>
      <c r="I11" s="144"/>
      <c r="J11" s="144"/>
      <c r="K11" s="259"/>
      <c r="L11" s="149"/>
      <c r="M11" s="149"/>
      <c r="N11" s="149"/>
      <c r="O11" s="149"/>
      <c r="P11" s="144"/>
      <c r="Q11" s="144"/>
      <c r="R11" s="144"/>
    </row>
    <row r="12" spans="1:19" ht="15.75">
      <c r="A12" s="140" t="s">
        <v>183</v>
      </c>
      <c r="B12" s="144"/>
      <c r="C12" s="144"/>
      <c r="D12" s="144"/>
      <c r="E12" s="144"/>
      <c r="F12" s="144"/>
      <c r="G12" s="144"/>
      <c r="H12" s="144"/>
      <c r="I12" s="144"/>
      <c r="J12" s="144"/>
      <c r="K12" s="144"/>
      <c r="L12" s="149"/>
      <c r="M12" s="149"/>
      <c r="N12" s="149"/>
      <c r="O12" s="149"/>
      <c r="P12" s="144"/>
      <c r="Q12" s="144"/>
      <c r="R12" s="144"/>
    </row>
    <row r="13" spans="1:19" ht="4.5" customHeight="1">
      <c r="A13" s="144"/>
      <c r="B13" s="144"/>
      <c r="C13" s="144"/>
      <c r="D13" s="144"/>
      <c r="E13" s="144"/>
      <c r="F13" s="144"/>
      <c r="G13" s="144"/>
      <c r="H13" s="144"/>
      <c r="I13" s="144"/>
      <c r="J13" s="144"/>
      <c r="K13" s="144"/>
      <c r="L13" s="149"/>
      <c r="M13" s="149"/>
      <c r="N13" s="149"/>
      <c r="O13" s="149"/>
      <c r="P13" s="144"/>
      <c r="Q13" s="144"/>
      <c r="R13" s="144"/>
    </row>
    <row r="14" spans="1:19" ht="15">
      <c r="A14" s="146" t="s">
        <v>68</v>
      </c>
      <c r="B14" s="144"/>
      <c r="C14" s="144"/>
      <c r="D14" s="144"/>
      <c r="E14" s="144"/>
      <c r="F14" s="144"/>
      <c r="G14" s="144"/>
      <c r="H14" s="144"/>
      <c r="I14" s="144"/>
      <c r="J14" s="144"/>
      <c r="K14" s="144"/>
      <c r="L14" s="149"/>
      <c r="M14" s="149"/>
      <c r="N14" s="149"/>
      <c r="O14" s="149"/>
      <c r="P14" s="144"/>
      <c r="Q14" s="144"/>
      <c r="R14" s="144"/>
    </row>
    <row r="15" spans="1:19">
      <c r="A15" s="151" t="s">
        <v>188</v>
      </c>
      <c r="B15" s="144"/>
      <c r="C15" s="144"/>
      <c r="D15" s="144"/>
      <c r="E15" s="144"/>
      <c r="F15" s="144"/>
      <c r="G15" s="144"/>
      <c r="H15" s="144"/>
      <c r="I15" s="144"/>
      <c r="J15" s="144"/>
      <c r="K15" s="144"/>
      <c r="L15" s="144"/>
      <c r="M15" s="144"/>
      <c r="N15" s="144"/>
      <c r="O15" s="144"/>
      <c r="P15" s="144"/>
      <c r="Q15" s="144"/>
      <c r="R15" s="144"/>
    </row>
    <row r="16" spans="1:19" ht="76.5">
      <c r="A16" s="152" t="s">
        <v>43</v>
      </c>
      <c r="B16" s="152" t="s">
        <v>44</v>
      </c>
      <c r="C16" s="152" t="s">
        <v>169</v>
      </c>
      <c r="D16" s="152" t="s">
        <v>45</v>
      </c>
      <c r="E16" s="152" t="s">
        <v>46</v>
      </c>
      <c r="F16" s="131" t="s">
        <v>214</v>
      </c>
      <c r="G16" s="152" t="s">
        <v>37</v>
      </c>
      <c r="H16" s="152" t="s">
        <v>74</v>
      </c>
      <c r="I16" s="152" t="s">
        <v>47</v>
      </c>
      <c r="J16" s="152" t="s">
        <v>48</v>
      </c>
      <c r="K16" s="152" t="s">
        <v>39</v>
      </c>
      <c r="L16" s="152" t="s">
        <v>40</v>
      </c>
      <c r="M16" s="152" t="s">
        <v>41</v>
      </c>
      <c r="N16" s="152" t="s">
        <v>42</v>
      </c>
      <c r="O16" s="152" t="s">
        <v>155</v>
      </c>
      <c r="P16" s="106" t="s">
        <v>49</v>
      </c>
      <c r="Q16" s="153" t="s">
        <v>53</v>
      </c>
      <c r="R16" s="297"/>
      <c r="S16" s="20"/>
    </row>
    <row r="17" spans="1:20" ht="15">
      <c r="A17" s="154" t="s">
        <v>1</v>
      </c>
      <c r="B17" s="155">
        <f>LP_PP1!D3</f>
        <v>0</v>
      </c>
      <c r="C17" s="156">
        <f>LP_PP1!D5</f>
        <v>0</v>
      </c>
      <c r="D17" s="156">
        <f>LP_PP1!D6</f>
        <v>0</v>
      </c>
      <c r="E17" s="157">
        <f>LP_PP1!D7</f>
        <v>0</v>
      </c>
      <c r="F17" s="289">
        <f>Page_1!H12</f>
        <v>0</v>
      </c>
      <c r="G17" s="158">
        <f>Q17*I17</f>
        <v>0</v>
      </c>
      <c r="H17" s="159">
        <f>Riepilogo_Summary!J8</f>
        <v>0</v>
      </c>
      <c r="I17" s="160">
        <f>LP_PP1!D16</f>
        <v>0.8</v>
      </c>
      <c r="J17" s="160" t="e">
        <f t="shared" ref="J17:J24" si="0">G17/G$27</f>
        <v>#DIV/0!</v>
      </c>
      <c r="K17" s="161">
        <f>LP_PP1!D28</f>
        <v>0</v>
      </c>
      <c r="L17" s="161">
        <f>LP_PP1!D31-LP_PP1!D28</f>
        <v>0</v>
      </c>
      <c r="M17" s="162">
        <f>LP_PP1!D32</f>
        <v>0</v>
      </c>
      <c r="N17" s="158">
        <f>K17+M17+L17</f>
        <v>0</v>
      </c>
      <c r="O17" s="159">
        <f>LP_PP1!H237</f>
        <v>0</v>
      </c>
      <c r="P17" s="119" t="e">
        <f>Riepilogo_Summary!N8</f>
        <v>#DIV/0!</v>
      </c>
      <c r="Q17" s="163">
        <f>LP_PP1!D15</f>
        <v>0</v>
      </c>
      <c r="R17" s="297"/>
      <c r="S17" s="20" t="s">
        <v>2</v>
      </c>
      <c r="T17" s="135"/>
    </row>
    <row r="18" spans="1:20" ht="15">
      <c r="A18" s="154" t="s">
        <v>3</v>
      </c>
      <c r="B18" s="155">
        <f>'PP2'!D3</f>
        <v>0</v>
      </c>
      <c r="C18" s="156">
        <f>'PP2'!D5</f>
        <v>0</v>
      </c>
      <c r="D18" s="156">
        <f>'PP2'!D6</f>
        <v>0</v>
      </c>
      <c r="E18" s="157">
        <f>'PP2'!D7</f>
        <v>0</v>
      </c>
      <c r="F18" s="289">
        <f>Page_1!H13</f>
        <v>0</v>
      </c>
      <c r="G18" s="158">
        <f t="shared" ref="G18:G24" si="1">Q18*I18</f>
        <v>0</v>
      </c>
      <c r="H18" s="159">
        <f>Riepilogo_Summary!J9</f>
        <v>0</v>
      </c>
      <c r="I18" s="160">
        <f>'PP2'!D15</f>
        <v>0.8</v>
      </c>
      <c r="J18" s="160" t="e">
        <f t="shared" si="0"/>
        <v>#DIV/0!</v>
      </c>
      <c r="K18" s="161">
        <f>'PP2'!D27</f>
        <v>0</v>
      </c>
      <c r="L18" s="161">
        <f>'PP2'!D30-'PP2'!D27</f>
        <v>0</v>
      </c>
      <c r="M18" s="162">
        <f>'PP2'!D31</f>
        <v>0</v>
      </c>
      <c r="N18" s="158">
        <f t="shared" ref="N18:N24" si="2">K18+M18+L18</f>
        <v>0</v>
      </c>
      <c r="O18" s="159">
        <f>'PP2'!I236</f>
        <v>0</v>
      </c>
      <c r="P18" s="119" t="e">
        <f>Riepilogo_Summary!N9</f>
        <v>#DIV/0!</v>
      </c>
      <c r="Q18" s="163">
        <f>'PP2'!D14</f>
        <v>0</v>
      </c>
      <c r="R18" s="297"/>
      <c r="S18" s="20" t="s">
        <v>50</v>
      </c>
      <c r="T18" s="135"/>
    </row>
    <row r="19" spans="1:20" ht="15">
      <c r="A19" s="164" t="s">
        <v>4</v>
      </c>
      <c r="B19" s="155">
        <f>'PP3'!D3</f>
        <v>0</v>
      </c>
      <c r="C19" s="156">
        <f>'PP3'!D5</f>
        <v>0</v>
      </c>
      <c r="D19" s="156">
        <f>'PP3'!D6</f>
        <v>0</v>
      </c>
      <c r="E19" s="157">
        <f>'PP3'!D7</f>
        <v>0</v>
      </c>
      <c r="F19" s="289">
        <f>Page_1!H14</f>
        <v>0</v>
      </c>
      <c r="G19" s="158">
        <f t="shared" si="1"/>
        <v>0</v>
      </c>
      <c r="H19" s="159">
        <f>Riepilogo_Summary!J10</f>
        <v>0</v>
      </c>
      <c r="I19" s="160">
        <f>'PP3'!D15</f>
        <v>0.8</v>
      </c>
      <c r="J19" s="160" t="e">
        <f t="shared" si="0"/>
        <v>#DIV/0!</v>
      </c>
      <c r="K19" s="161">
        <f>'PP3'!D27</f>
        <v>0</v>
      </c>
      <c r="L19" s="161">
        <f>'PP3'!D30-'PP3'!D27</f>
        <v>0</v>
      </c>
      <c r="M19" s="162">
        <f>'PP3'!D31</f>
        <v>0</v>
      </c>
      <c r="N19" s="158">
        <f t="shared" si="2"/>
        <v>0</v>
      </c>
      <c r="O19" s="159">
        <f>'PP3'!I236</f>
        <v>0</v>
      </c>
      <c r="P19" s="119" t="e">
        <f>Riepilogo_Summary!N10</f>
        <v>#DIV/0!</v>
      </c>
      <c r="Q19" s="163">
        <f>'PP3'!D14</f>
        <v>0</v>
      </c>
      <c r="R19" s="297"/>
      <c r="S19" s="20" t="s">
        <v>5</v>
      </c>
      <c r="T19" s="135"/>
    </row>
    <row r="20" spans="1:20" ht="15">
      <c r="A20" s="164" t="s">
        <v>6</v>
      </c>
      <c r="B20" s="155">
        <f>'PP4'!D3</f>
        <v>0</v>
      </c>
      <c r="C20" s="156">
        <f>'PP4'!D5</f>
        <v>0</v>
      </c>
      <c r="D20" s="156">
        <f>'PP4'!D6</f>
        <v>0</v>
      </c>
      <c r="E20" s="157">
        <f>'PP4'!D7</f>
        <v>0</v>
      </c>
      <c r="F20" s="289">
        <f>Page_1!H15</f>
        <v>0</v>
      </c>
      <c r="G20" s="158">
        <f t="shared" si="1"/>
        <v>0</v>
      </c>
      <c r="H20" s="159">
        <f>Riepilogo_Summary!J11</f>
        <v>0</v>
      </c>
      <c r="I20" s="160">
        <f>'PP4'!D15</f>
        <v>0.8</v>
      </c>
      <c r="J20" s="160" t="e">
        <f t="shared" si="0"/>
        <v>#DIV/0!</v>
      </c>
      <c r="K20" s="161">
        <f>'PP4'!D27</f>
        <v>0</v>
      </c>
      <c r="L20" s="161">
        <f>'PP4'!D30-'PP4'!D27</f>
        <v>0</v>
      </c>
      <c r="M20" s="162">
        <f>'PP4'!D31</f>
        <v>0</v>
      </c>
      <c r="N20" s="158">
        <f t="shared" si="2"/>
        <v>0</v>
      </c>
      <c r="O20" s="159">
        <f>'PP4'!I236</f>
        <v>0</v>
      </c>
      <c r="P20" s="119" t="e">
        <f>Riepilogo_Summary!N11</f>
        <v>#DIV/0!</v>
      </c>
      <c r="Q20" s="163">
        <f>'PP4'!D14</f>
        <v>0</v>
      </c>
      <c r="R20" s="297"/>
      <c r="S20" s="20" t="s">
        <v>52</v>
      </c>
      <c r="T20" s="135"/>
    </row>
    <row r="21" spans="1:20" ht="15">
      <c r="A21" s="164" t="s">
        <v>8</v>
      </c>
      <c r="B21" s="155">
        <f>'PP5'!D3</f>
        <v>0</v>
      </c>
      <c r="C21" s="156">
        <f>'PP5'!D5</f>
        <v>0</v>
      </c>
      <c r="D21" s="156">
        <f>'PP5'!D6</f>
        <v>0</v>
      </c>
      <c r="E21" s="157">
        <f>'PP5'!D7</f>
        <v>0</v>
      </c>
      <c r="F21" s="289">
        <f>Page_1!H16</f>
        <v>0</v>
      </c>
      <c r="G21" s="158">
        <f t="shared" si="1"/>
        <v>0</v>
      </c>
      <c r="H21" s="159">
        <f>Riepilogo_Summary!J12</f>
        <v>0</v>
      </c>
      <c r="I21" s="160">
        <f>'PP5'!D15</f>
        <v>0.8</v>
      </c>
      <c r="J21" s="160" t="e">
        <f t="shared" si="0"/>
        <v>#DIV/0!</v>
      </c>
      <c r="K21" s="161">
        <f>'PP5'!D27</f>
        <v>0</v>
      </c>
      <c r="L21" s="161">
        <f>'PP5'!D30-'PP5'!D27</f>
        <v>0</v>
      </c>
      <c r="M21" s="162">
        <f>'PP5'!D31</f>
        <v>0</v>
      </c>
      <c r="N21" s="158">
        <f t="shared" si="2"/>
        <v>0</v>
      </c>
      <c r="O21" s="159">
        <f>'PP5'!I236</f>
        <v>0</v>
      </c>
      <c r="P21" s="119" t="e">
        <f>Riepilogo_Summary!N12</f>
        <v>#DIV/0!</v>
      </c>
      <c r="Q21" s="163">
        <f>'PP5'!D14</f>
        <v>0</v>
      </c>
      <c r="R21" s="297"/>
      <c r="S21" s="20" t="s">
        <v>51</v>
      </c>
      <c r="T21" s="135"/>
    </row>
    <row r="22" spans="1:20" ht="15">
      <c r="A22" s="164" t="s">
        <v>9</v>
      </c>
      <c r="B22" s="155">
        <f>'PP6'!D3</f>
        <v>0</v>
      </c>
      <c r="C22" s="156">
        <f>'PP6'!D5</f>
        <v>0</v>
      </c>
      <c r="D22" s="156">
        <f>'PP6'!D6</f>
        <v>0</v>
      </c>
      <c r="E22" s="157">
        <f>'PP6'!D7</f>
        <v>0</v>
      </c>
      <c r="F22" s="289">
        <f>Page_1!H17</f>
        <v>0</v>
      </c>
      <c r="G22" s="158">
        <f t="shared" si="1"/>
        <v>0</v>
      </c>
      <c r="H22" s="159">
        <f>Riepilogo_Summary!J13</f>
        <v>0</v>
      </c>
      <c r="I22" s="160">
        <f>'PP6'!D15</f>
        <v>0.8</v>
      </c>
      <c r="J22" s="160" t="e">
        <f t="shared" si="0"/>
        <v>#DIV/0!</v>
      </c>
      <c r="K22" s="161">
        <f>'PP6'!D27</f>
        <v>0</v>
      </c>
      <c r="L22" s="161">
        <f>'PP6'!D30-'PP6'!D27</f>
        <v>0</v>
      </c>
      <c r="M22" s="162">
        <f>'PP6'!D31</f>
        <v>0</v>
      </c>
      <c r="N22" s="158">
        <f t="shared" si="2"/>
        <v>0</v>
      </c>
      <c r="O22" s="159">
        <f>'PP6'!I236</f>
        <v>0</v>
      </c>
      <c r="P22" s="119" t="e">
        <f>Riepilogo_Summary!N13</f>
        <v>#DIV/0!</v>
      </c>
      <c r="Q22" s="163">
        <f>'PP6'!D14</f>
        <v>0</v>
      </c>
      <c r="R22" s="297"/>
      <c r="S22" s="20"/>
      <c r="T22" s="135"/>
    </row>
    <row r="23" spans="1:20" ht="15">
      <c r="A23" s="164" t="s">
        <v>10</v>
      </c>
      <c r="B23" s="155">
        <f>'PP7'!D3</f>
        <v>0</v>
      </c>
      <c r="C23" s="156">
        <f>'PP7'!D5</f>
        <v>0</v>
      </c>
      <c r="D23" s="156">
        <f>'PP7'!D6</f>
        <v>0</v>
      </c>
      <c r="E23" s="157">
        <f>'PP7'!D7</f>
        <v>0</v>
      </c>
      <c r="F23" s="289">
        <f>Page_1!H18</f>
        <v>0</v>
      </c>
      <c r="G23" s="158">
        <f t="shared" si="1"/>
        <v>0</v>
      </c>
      <c r="H23" s="159">
        <f>Riepilogo_Summary!J14</f>
        <v>0</v>
      </c>
      <c r="I23" s="160">
        <f>'PP7'!D15</f>
        <v>0.8</v>
      </c>
      <c r="J23" s="160" t="e">
        <f t="shared" si="0"/>
        <v>#DIV/0!</v>
      </c>
      <c r="K23" s="161">
        <f>'PP7'!D27</f>
        <v>0</v>
      </c>
      <c r="L23" s="161">
        <f>'PP7'!D30-'PP7'!D27</f>
        <v>0</v>
      </c>
      <c r="M23" s="162">
        <f>'PP7'!D31</f>
        <v>0</v>
      </c>
      <c r="N23" s="158">
        <f t="shared" si="2"/>
        <v>0</v>
      </c>
      <c r="O23" s="159">
        <f>'PP7'!I236</f>
        <v>0</v>
      </c>
      <c r="P23" s="119" t="e">
        <f>Riepilogo_Summary!N14</f>
        <v>#DIV/0!</v>
      </c>
      <c r="Q23" s="163">
        <f>'PP7'!D14</f>
        <v>0</v>
      </c>
      <c r="R23" s="297"/>
      <c r="T23" s="135"/>
    </row>
    <row r="24" spans="1:20" ht="15">
      <c r="A24" s="164" t="s">
        <v>11</v>
      </c>
      <c r="B24" s="155">
        <f>'PP8'!D3</f>
        <v>0</v>
      </c>
      <c r="C24" s="156">
        <f>'PP8'!D5</f>
        <v>0</v>
      </c>
      <c r="D24" s="156">
        <f>'PP8'!D6</f>
        <v>0</v>
      </c>
      <c r="E24" s="157">
        <f>'PP8'!D7</f>
        <v>0</v>
      </c>
      <c r="F24" s="289">
        <f>Page_1!H19</f>
        <v>0</v>
      </c>
      <c r="G24" s="158">
        <f t="shared" si="1"/>
        <v>0</v>
      </c>
      <c r="H24" s="159">
        <f>Riepilogo_Summary!J15</f>
        <v>0</v>
      </c>
      <c r="I24" s="160">
        <f>'PP8'!D15</f>
        <v>0.8</v>
      </c>
      <c r="J24" s="160" t="e">
        <f t="shared" si="0"/>
        <v>#DIV/0!</v>
      </c>
      <c r="K24" s="161">
        <f>'PP8'!D27</f>
        <v>0</v>
      </c>
      <c r="L24" s="161">
        <f>'PP8'!D30-'PP8'!D27</f>
        <v>0</v>
      </c>
      <c r="M24" s="162">
        <f>'PP8'!D31</f>
        <v>0</v>
      </c>
      <c r="N24" s="158">
        <f t="shared" si="2"/>
        <v>0</v>
      </c>
      <c r="O24" s="159">
        <f>'PP8'!I236</f>
        <v>0</v>
      </c>
      <c r="P24" s="119" t="e">
        <f>Riepilogo_Summary!N15</f>
        <v>#DIV/0!</v>
      </c>
      <c r="Q24" s="163">
        <f>'PP8'!D14</f>
        <v>0</v>
      </c>
      <c r="R24" s="297"/>
      <c r="T24" s="135"/>
    </row>
    <row r="25" spans="1:20" ht="35.25" customHeight="1">
      <c r="A25" s="331" t="s">
        <v>61</v>
      </c>
      <c r="B25" s="331"/>
      <c r="C25" s="331"/>
      <c r="D25" s="331"/>
      <c r="E25" s="331"/>
      <c r="F25" s="76"/>
      <c r="G25" s="165">
        <f>SUMIF($E$17:$E$24,"area / zone",G$17:G$24)</f>
        <v>0</v>
      </c>
      <c r="H25" s="165">
        <f>SUM(H17:H24)</f>
        <v>0</v>
      </c>
      <c r="I25" s="76"/>
      <c r="J25" s="166" t="e">
        <f>G25/G27</f>
        <v>#DIV/0!</v>
      </c>
      <c r="K25" s="165">
        <f>SUMIF($E$17:$E$24,"area / zone",K$17:K$24)</f>
        <v>0</v>
      </c>
      <c r="L25" s="165">
        <f>SUMIF($E$17:$E$24,"area / zone",L$17:L$24)</f>
        <v>0</v>
      </c>
      <c r="M25" s="165">
        <f>SUMIF($E$17:$E$24,"area / zone",M$17:M$24)</f>
        <v>0</v>
      </c>
      <c r="N25" s="165">
        <f>SUMIF($E$17:$E$24,"area / zone",N$17:N$24)</f>
        <v>0</v>
      </c>
      <c r="O25" s="165">
        <f>SUMIF($E$17:$E$24,"area / zone",O$17:O$24)</f>
        <v>0</v>
      </c>
      <c r="P25" s="120" t="e">
        <f>G28/Q27</f>
        <v>#DIV/0!</v>
      </c>
      <c r="Q25" s="163">
        <f>SUMIF($E$17:$E$24,"area / zone",Q$17:Q$24)</f>
        <v>0</v>
      </c>
      <c r="R25" s="297"/>
    </row>
    <row r="26" spans="1:20" ht="34.5" customHeight="1">
      <c r="A26" s="331" t="s">
        <v>62</v>
      </c>
      <c r="B26" s="331" t="s">
        <v>12</v>
      </c>
      <c r="C26" s="331"/>
      <c r="D26" s="331"/>
      <c r="E26" s="331"/>
      <c r="F26" s="76"/>
      <c r="G26" s="165">
        <f>SUMIF($E$17:$E$24,"fuori area / outside the area",G$17:G$24)</f>
        <v>0</v>
      </c>
      <c r="H26" s="165">
        <f>SUMIF($E$17:$E$24,"fuori area / outside the area",H$17:H$24)</f>
        <v>0</v>
      </c>
      <c r="I26" s="76"/>
      <c r="J26" s="166" t="e">
        <f>G26/G27</f>
        <v>#DIV/0!</v>
      </c>
      <c r="K26" s="165">
        <f>SUMIF($E$17:$E$24,"fuori area / outside the area",K$17:K$24)</f>
        <v>0</v>
      </c>
      <c r="L26" s="165">
        <f>SUMIF($E$17:$E$24,"fuori area / outside the area",L$17:L$24)</f>
        <v>0</v>
      </c>
      <c r="M26" s="165">
        <f>SUMIF($E$17:$E$24,"fuori area / outside the area",M$17:M$24)</f>
        <v>0</v>
      </c>
      <c r="N26" s="165">
        <f>SUMIF($E$17:$E$24,"fuori area / outside the area",N$17:N$24)</f>
        <v>0</v>
      </c>
      <c r="O26" s="165">
        <f>SUMIF($E$17:$E$24,"fuori area / outside the area",O$17:O$24)</f>
        <v>0</v>
      </c>
      <c r="P26" s="76"/>
      <c r="Q26" s="163">
        <f>SUMIF($E$17:$E$24,"fuori area / outside the area",Q$17:Q$24)</f>
        <v>0</v>
      </c>
      <c r="R26" s="297"/>
    </row>
    <row r="27" spans="1:20" ht="27" customHeight="1">
      <c r="A27" s="332" t="s">
        <v>13</v>
      </c>
      <c r="B27" s="332"/>
      <c r="C27" s="332"/>
      <c r="D27" s="332"/>
      <c r="E27" s="332"/>
      <c r="F27" s="76"/>
      <c r="G27" s="169">
        <f>SUM(G17:G24)</f>
        <v>0</v>
      </c>
      <c r="H27" s="169">
        <f>SUM(H17:H24)</f>
        <v>0</v>
      </c>
      <c r="I27" s="170" t="e">
        <f>G27/Q27</f>
        <v>#DIV/0!</v>
      </c>
      <c r="J27" s="171" t="e">
        <f t="shared" ref="J27:O27" si="3">SUM(J17:J24)</f>
        <v>#DIV/0!</v>
      </c>
      <c r="K27" s="169">
        <f t="shared" si="3"/>
        <v>0</v>
      </c>
      <c r="L27" s="169">
        <f t="shared" si="3"/>
        <v>0</v>
      </c>
      <c r="M27" s="169">
        <f t="shared" si="3"/>
        <v>0</v>
      </c>
      <c r="N27" s="169">
        <f t="shared" si="3"/>
        <v>0</v>
      </c>
      <c r="O27" s="169">
        <f t="shared" si="3"/>
        <v>0</v>
      </c>
      <c r="P27" s="76"/>
      <c r="Q27" s="172">
        <f>SUM(Q17:Q24)</f>
        <v>0</v>
      </c>
      <c r="R27" s="297"/>
    </row>
    <row r="28" spans="1:20" ht="30.75" customHeight="1">
      <c r="A28" s="333" t="s">
        <v>63</v>
      </c>
      <c r="B28" s="334"/>
      <c r="C28" s="334"/>
      <c r="D28" s="334"/>
      <c r="E28" s="334"/>
      <c r="F28" s="335"/>
      <c r="G28" s="165">
        <f>Riepilogo_Summary!M16</f>
        <v>0</v>
      </c>
      <c r="H28" s="330"/>
      <c r="I28" s="330"/>
      <c r="J28" s="330"/>
      <c r="K28" s="330"/>
      <c r="L28" s="330"/>
      <c r="M28" s="330"/>
      <c r="N28" s="330"/>
      <c r="O28" s="330"/>
      <c r="P28" s="330"/>
      <c r="R28" s="297"/>
    </row>
    <row r="29" spans="1:20">
      <c r="A29" s="5"/>
      <c r="B29" s="5"/>
      <c r="C29" s="5"/>
      <c r="D29" s="5"/>
      <c r="E29" s="5"/>
      <c r="F29" s="5"/>
      <c r="G29" s="5"/>
      <c r="H29" s="5"/>
      <c r="I29" s="5"/>
      <c r="J29" s="5"/>
      <c r="K29" s="5"/>
      <c r="L29" s="5"/>
      <c r="M29" s="5"/>
      <c r="N29" s="5"/>
      <c r="O29" s="5"/>
      <c r="P29" s="42"/>
      <c r="Q29" s="44"/>
      <c r="R29" s="44"/>
    </row>
    <row r="30" spans="1:20">
      <c r="A30" s="5"/>
      <c r="B30" s="5"/>
      <c r="C30" s="5"/>
      <c r="D30" s="5"/>
      <c r="E30" s="5"/>
      <c r="F30" s="5"/>
      <c r="G30" s="5"/>
      <c r="H30" s="5"/>
      <c r="I30" s="5"/>
      <c r="J30" s="5"/>
      <c r="K30" s="5"/>
      <c r="L30" s="5"/>
      <c r="M30" s="5"/>
      <c r="N30" s="5"/>
      <c r="O30" s="5"/>
      <c r="Q30" s="44"/>
      <c r="R30" s="44"/>
    </row>
    <row r="31" spans="1:20" s="45" customFormat="1" ht="15">
      <c r="A31" s="43" t="s">
        <v>184</v>
      </c>
      <c r="B31" s="44"/>
      <c r="C31" s="44"/>
      <c r="D31" s="44"/>
      <c r="E31" s="44"/>
      <c r="F31" s="44"/>
      <c r="G31" s="44"/>
      <c r="H31" s="44"/>
      <c r="I31" s="44"/>
      <c r="J31" s="44"/>
      <c r="K31" s="44"/>
      <c r="L31" s="44"/>
      <c r="M31" s="44"/>
      <c r="N31" s="44"/>
      <c r="O31" s="44"/>
      <c r="P31" s="44"/>
      <c r="Q31" s="44"/>
      <c r="R31" s="44"/>
    </row>
    <row r="32" spans="1:20" s="45" customFormat="1" ht="3.75" customHeight="1">
      <c r="A32" s="44"/>
      <c r="B32" s="44"/>
      <c r="C32" s="44"/>
      <c r="D32" s="44"/>
      <c r="E32" s="44"/>
      <c r="F32" s="44"/>
      <c r="G32" s="44"/>
      <c r="H32" s="44"/>
      <c r="I32" s="44"/>
      <c r="J32" s="44"/>
      <c r="K32" s="44"/>
      <c r="L32" s="44"/>
      <c r="M32" s="44"/>
      <c r="N32" s="44"/>
      <c r="O32" s="44"/>
      <c r="P32" s="44"/>
      <c r="Q32" s="44"/>
      <c r="R32" s="44"/>
    </row>
    <row r="33" spans="1:18" s="45" customFormat="1">
      <c r="A33" s="9" t="s">
        <v>189</v>
      </c>
      <c r="B33" s="44"/>
      <c r="C33" s="44"/>
      <c r="D33" s="44"/>
      <c r="E33" s="44"/>
      <c r="F33" s="44"/>
      <c r="G33" s="44"/>
      <c r="H33" s="44"/>
      <c r="I33" s="44"/>
      <c r="J33" s="44"/>
      <c r="K33" s="44"/>
      <c r="L33" s="44"/>
      <c r="M33" s="44"/>
      <c r="N33" s="44"/>
      <c r="O33" s="44"/>
      <c r="P33" s="44"/>
      <c r="Q33" s="44"/>
      <c r="R33" s="44"/>
    </row>
    <row r="34" spans="1:18" s="45" customFormat="1" ht="38.25">
      <c r="A34" s="121" t="s">
        <v>54</v>
      </c>
      <c r="B34" s="46"/>
      <c r="C34" s="44"/>
      <c r="D34" s="44"/>
      <c r="E34" s="44"/>
      <c r="F34" s="44"/>
      <c r="G34" s="44"/>
      <c r="H34" s="44"/>
      <c r="I34" s="44"/>
      <c r="J34" s="44"/>
      <c r="K34" s="44"/>
      <c r="L34" s="44"/>
      <c r="M34" s="44"/>
      <c r="N34" s="44"/>
      <c r="O34" s="44"/>
      <c r="P34" s="44"/>
      <c r="Q34" s="44"/>
      <c r="R34" s="44"/>
    </row>
    <row r="35" spans="1:18" s="45" customFormat="1" ht="12.75">
      <c r="A35" s="122" t="s">
        <v>55</v>
      </c>
      <c r="B35" s="49" t="s">
        <v>55</v>
      </c>
      <c r="C35" s="44"/>
      <c r="D35" s="44"/>
      <c r="E35" s="44"/>
      <c r="F35" s="44"/>
      <c r="G35" s="44"/>
      <c r="H35" s="44"/>
      <c r="I35" s="44"/>
      <c r="J35" s="44"/>
      <c r="K35" s="44"/>
      <c r="L35" s="44"/>
      <c r="M35" s="44"/>
      <c r="N35" s="44"/>
      <c r="O35" s="44"/>
      <c r="P35" s="44"/>
      <c r="Q35" s="44"/>
      <c r="R35" s="44"/>
    </row>
    <row r="36" spans="1:18" s="45" customFormat="1" ht="12.75">
      <c r="A36" s="122" t="s">
        <v>56</v>
      </c>
      <c r="B36" s="49" t="s">
        <v>56</v>
      </c>
      <c r="C36" s="44"/>
      <c r="D36" s="44"/>
      <c r="E36" s="44"/>
      <c r="F36" s="44"/>
      <c r="G36" s="44"/>
      <c r="H36" s="44"/>
      <c r="I36" s="44"/>
      <c r="J36" s="44"/>
      <c r="K36" s="44"/>
      <c r="L36" s="44"/>
      <c r="M36" s="44"/>
      <c r="N36" s="44"/>
      <c r="O36" s="44"/>
      <c r="P36" s="44"/>
      <c r="Q36" s="44"/>
      <c r="R36" s="44"/>
    </row>
    <row r="37" spans="1:18" s="45" customFormat="1" ht="12.75">
      <c r="A37" s="122" t="s">
        <v>57</v>
      </c>
      <c r="B37" s="49" t="s">
        <v>57</v>
      </c>
      <c r="C37" s="44"/>
      <c r="D37" s="44"/>
      <c r="E37" s="44"/>
      <c r="F37" s="44"/>
      <c r="G37" s="44"/>
      <c r="H37" s="44"/>
      <c r="I37" s="44"/>
      <c r="J37" s="44"/>
      <c r="K37" s="44"/>
      <c r="L37" s="44"/>
      <c r="M37" s="44"/>
      <c r="N37" s="44"/>
      <c r="O37" s="44"/>
      <c r="P37" s="44"/>
      <c r="Q37" s="44"/>
      <c r="R37" s="44"/>
    </row>
    <row r="38" spans="1:18" s="45" customFormat="1" ht="12.75">
      <c r="A38" s="125" t="s">
        <v>58</v>
      </c>
      <c r="B38" s="49" t="s">
        <v>58</v>
      </c>
      <c r="C38" s="44"/>
      <c r="D38" s="44"/>
      <c r="E38" s="44"/>
      <c r="F38" s="44"/>
      <c r="G38" s="44"/>
      <c r="H38" s="44"/>
      <c r="I38" s="44"/>
      <c r="J38" s="44"/>
      <c r="K38" s="44"/>
      <c r="L38" s="44"/>
      <c r="M38" s="44"/>
      <c r="N38" s="44"/>
      <c r="O38" s="44"/>
      <c r="P38" s="44"/>
      <c r="Q38" s="44"/>
      <c r="R38" s="44"/>
    </row>
    <row r="39" spans="1:18" s="45" customFormat="1" ht="12.75">
      <c r="A39" s="125" t="s">
        <v>59</v>
      </c>
      <c r="B39" s="49" t="s">
        <v>59</v>
      </c>
      <c r="C39" s="44"/>
      <c r="D39" s="44"/>
      <c r="E39" s="44"/>
      <c r="F39" s="44"/>
      <c r="G39" s="44"/>
      <c r="H39" s="44"/>
      <c r="I39" s="44"/>
      <c r="J39" s="44"/>
      <c r="K39" s="44"/>
      <c r="L39" s="44"/>
      <c r="M39" s="44"/>
      <c r="N39" s="44"/>
      <c r="O39" s="44"/>
      <c r="P39" s="44"/>
      <c r="Q39" s="44"/>
      <c r="R39" s="44"/>
    </row>
    <row r="40" spans="1:18" s="45" customFormat="1" ht="12.75">
      <c r="A40" s="125" t="s">
        <v>60</v>
      </c>
      <c r="B40" s="49" t="s">
        <v>60</v>
      </c>
      <c r="C40" s="44"/>
      <c r="D40" s="44"/>
      <c r="E40" s="44"/>
      <c r="F40" s="44"/>
      <c r="G40" s="44"/>
      <c r="H40" s="44"/>
      <c r="I40" s="44"/>
      <c r="J40" s="44"/>
      <c r="K40" s="44"/>
      <c r="L40" s="44"/>
      <c r="M40" s="44"/>
      <c r="N40" s="44"/>
      <c r="O40" s="44"/>
      <c r="P40" s="44"/>
      <c r="Q40" s="44"/>
      <c r="R40" s="44"/>
    </row>
    <row r="41" spans="1:18" s="45" customFormat="1" ht="12.75">
      <c r="A41" s="44"/>
      <c r="B41" s="44"/>
      <c r="C41" s="44"/>
      <c r="D41" s="44"/>
      <c r="E41" s="44"/>
      <c r="F41" s="44"/>
      <c r="G41" s="44"/>
      <c r="H41" s="44"/>
      <c r="I41" s="44"/>
      <c r="J41" s="44"/>
      <c r="K41" s="44"/>
      <c r="L41" s="44"/>
      <c r="M41" s="44"/>
      <c r="N41" s="44"/>
      <c r="O41" s="44"/>
      <c r="P41" s="44"/>
      <c r="Q41" s="44"/>
      <c r="R41" s="44"/>
    </row>
    <row r="42" spans="1:18" s="45" customFormat="1" ht="12.75">
      <c r="A42" s="44"/>
      <c r="B42" s="44"/>
      <c r="C42" s="44"/>
      <c r="D42" s="44"/>
      <c r="E42" s="44"/>
      <c r="F42" s="44"/>
      <c r="G42" s="44"/>
      <c r="H42" s="44"/>
      <c r="I42" s="44"/>
      <c r="J42" s="44"/>
      <c r="K42" s="44"/>
      <c r="L42" s="44"/>
      <c r="M42" s="44"/>
      <c r="N42" s="44"/>
      <c r="O42" s="44"/>
      <c r="P42" s="44"/>
      <c r="Q42" s="44"/>
      <c r="R42" s="44"/>
    </row>
    <row r="43" spans="1:18" s="45" customFormat="1" ht="15">
      <c r="A43" s="43" t="s">
        <v>185</v>
      </c>
      <c r="B43" s="44"/>
      <c r="C43" s="44"/>
      <c r="D43" s="44"/>
      <c r="E43" s="44"/>
      <c r="F43" s="44"/>
      <c r="G43" s="44"/>
      <c r="H43" s="44"/>
      <c r="I43" s="44"/>
      <c r="J43" s="44"/>
      <c r="K43" s="44"/>
      <c r="L43" s="44"/>
      <c r="M43" s="44"/>
      <c r="N43" s="44"/>
      <c r="O43" s="44"/>
      <c r="P43" s="44"/>
      <c r="Q43" s="44"/>
      <c r="R43" s="44"/>
    </row>
    <row r="44" spans="1:18" s="45" customFormat="1" ht="6.75" customHeight="1">
      <c r="A44" s="43"/>
      <c r="B44" s="44"/>
      <c r="C44" s="44"/>
      <c r="D44" s="44"/>
      <c r="E44" s="44"/>
      <c r="F44" s="44"/>
      <c r="G44" s="44"/>
      <c r="H44" s="44"/>
      <c r="I44" s="44"/>
      <c r="J44" s="44"/>
      <c r="K44" s="44"/>
      <c r="L44" s="44"/>
      <c r="M44" s="44"/>
      <c r="N44" s="44"/>
      <c r="O44" s="44"/>
      <c r="P44" s="44"/>
      <c r="Q44" s="44"/>
      <c r="R44" s="44"/>
    </row>
    <row r="45" spans="1:18" s="45" customFormat="1" ht="63" customHeight="1">
      <c r="A45" s="329" t="s">
        <v>190</v>
      </c>
      <c r="B45" s="329"/>
      <c r="C45" s="329"/>
      <c r="D45" s="329"/>
      <c r="E45" s="329"/>
      <c r="F45" s="329"/>
      <c r="G45" s="329"/>
      <c r="H45" s="329"/>
      <c r="I45" s="329"/>
      <c r="J45" s="329"/>
      <c r="K45" s="329"/>
      <c r="L45" s="329"/>
      <c r="M45" s="329"/>
      <c r="N45" s="329"/>
      <c r="O45" s="329"/>
      <c r="P45" s="329"/>
      <c r="Q45" s="44"/>
      <c r="R45" s="44"/>
    </row>
    <row r="46" spans="1:18" s="45" customFormat="1" ht="25.5">
      <c r="A46" s="121" t="s">
        <v>64</v>
      </c>
      <c r="B46" s="121" t="s">
        <v>65</v>
      </c>
      <c r="C46" s="44"/>
      <c r="D46" s="44"/>
      <c r="E46" s="44"/>
      <c r="F46" s="44"/>
      <c r="G46" s="44"/>
      <c r="H46" s="44"/>
      <c r="I46" s="44"/>
      <c r="J46" s="44"/>
      <c r="K46" s="44"/>
      <c r="L46" s="44"/>
      <c r="M46" s="44"/>
      <c r="N46" s="44"/>
      <c r="O46" s="44"/>
      <c r="P46" s="44"/>
      <c r="Q46" s="44"/>
      <c r="R46" s="44"/>
    </row>
    <row r="47" spans="1:18" s="45" customFormat="1" ht="19.5" customHeight="1">
      <c r="A47" s="123">
        <v>30</v>
      </c>
      <c r="B47" s="124">
        <f>(A47/6)+1</f>
        <v>6</v>
      </c>
      <c r="C47" s="44"/>
      <c r="D47" s="44"/>
      <c r="E47" s="44"/>
      <c r="F47" s="44"/>
      <c r="G47" s="44"/>
      <c r="H47" s="44"/>
      <c r="I47" s="44"/>
      <c r="J47" s="44"/>
      <c r="K47" s="44"/>
      <c r="L47" s="44"/>
      <c r="M47" s="44"/>
      <c r="N47" s="44"/>
      <c r="O47" s="44"/>
      <c r="P47" s="44"/>
      <c r="Q47" s="44"/>
      <c r="R47" s="44"/>
    </row>
    <row r="48" spans="1:18" s="45" customFormat="1" ht="12.75">
      <c r="A48" s="328"/>
      <c r="B48" s="328"/>
      <c r="C48" s="44"/>
      <c r="D48" s="44"/>
      <c r="E48" s="44"/>
      <c r="F48" s="44"/>
      <c r="G48" s="44"/>
      <c r="H48" s="44"/>
      <c r="I48" s="44"/>
      <c r="J48" s="44"/>
      <c r="K48" s="44"/>
      <c r="L48" s="44"/>
      <c r="M48" s="44"/>
      <c r="N48" s="44"/>
      <c r="O48" s="44"/>
      <c r="P48" s="44"/>
      <c r="Q48" s="44"/>
      <c r="R48" s="44"/>
    </row>
    <row r="49" spans="1:18" s="45" customFormat="1" ht="25.5">
      <c r="A49" s="121" t="s">
        <v>24</v>
      </c>
      <c r="B49" s="121" t="s">
        <v>25</v>
      </c>
      <c r="C49" s="173"/>
      <c r="D49" s="173"/>
      <c r="E49" s="173"/>
      <c r="F49" s="44"/>
      <c r="G49" s="44"/>
      <c r="H49" s="44"/>
      <c r="I49" s="44"/>
      <c r="J49" s="44"/>
      <c r="K49" s="44"/>
      <c r="L49" s="44"/>
      <c r="M49" s="44"/>
      <c r="N49" s="44"/>
      <c r="O49" s="44"/>
      <c r="P49" s="44"/>
      <c r="Q49" s="44"/>
      <c r="R49" s="44"/>
    </row>
    <row r="50" spans="1:18" s="45" customFormat="1" ht="12.75">
      <c r="A50" s="122" t="s">
        <v>15</v>
      </c>
      <c r="B50" s="127" t="s">
        <v>66</v>
      </c>
      <c r="C50" s="175" t="s">
        <v>15</v>
      </c>
      <c r="D50" s="175" t="s">
        <v>66</v>
      </c>
      <c r="E50" s="173"/>
      <c r="F50" s="44"/>
      <c r="G50" s="44"/>
      <c r="H50" s="44"/>
      <c r="I50" s="44"/>
      <c r="J50" s="44"/>
      <c r="K50" s="44"/>
      <c r="L50" s="44"/>
      <c r="M50" s="44"/>
      <c r="N50" s="44"/>
      <c r="O50" s="44"/>
      <c r="P50" s="44"/>
      <c r="Q50" s="44"/>
      <c r="R50" s="44"/>
    </row>
    <row r="51" spans="1:18" s="45" customFormat="1" ht="12.75">
      <c r="A51" s="122" t="s">
        <v>16</v>
      </c>
      <c r="B51" s="127" t="s">
        <v>172</v>
      </c>
      <c r="C51" s="175" t="s">
        <v>16</v>
      </c>
      <c r="D51" s="175" t="s">
        <v>172</v>
      </c>
      <c r="E51" s="173"/>
      <c r="F51" s="44"/>
      <c r="G51" s="44"/>
      <c r="H51" s="44"/>
      <c r="I51" s="44"/>
      <c r="J51" s="44"/>
      <c r="K51" s="44"/>
      <c r="L51" s="44"/>
      <c r="M51" s="44"/>
      <c r="N51" s="44"/>
      <c r="O51" s="44"/>
      <c r="P51" s="44"/>
      <c r="Q51" s="44"/>
      <c r="R51" s="44"/>
    </row>
    <row r="52" spans="1:18" s="45" customFormat="1" ht="12.75">
      <c r="A52" s="122" t="s">
        <v>20</v>
      </c>
      <c r="B52" s="127" t="s">
        <v>173</v>
      </c>
      <c r="C52" s="175" t="s">
        <v>20</v>
      </c>
      <c r="D52" s="175" t="s">
        <v>173</v>
      </c>
      <c r="E52" s="173"/>
      <c r="F52" s="44"/>
      <c r="G52" s="44"/>
      <c r="H52" s="44"/>
      <c r="I52" s="44"/>
      <c r="J52" s="44"/>
      <c r="K52" s="44"/>
      <c r="L52" s="44"/>
      <c r="M52" s="44"/>
      <c r="N52" s="44"/>
      <c r="O52" s="44"/>
      <c r="P52" s="44"/>
      <c r="Q52" s="44"/>
      <c r="R52" s="44"/>
    </row>
    <row r="53" spans="1:18" s="45" customFormat="1" ht="12.75">
      <c r="A53" s="125" t="s">
        <v>21</v>
      </c>
      <c r="B53" s="126" t="s">
        <v>174</v>
      </c>
      <c r="C53" s="175" t="s">
        <v>21</v>
      </c>
      <c r="D53" s="175" t="s">
        <v>174</v>
      </c>
      <c r="E53" s="173"/>
      <c r="F53" s="44"/>
      <c r="G53" s="44"/>
      <c r="H53" s="44"/>
      <c r="I53" s="44"/>
      <c r="J53" s="44"/>
      <c r="K53" s="44"/>
      <c r="L53" s="44"/>
      <c r="M53" s="44"/>
      <c r="N53" s="44"/>
      <c r="O53" s="44"/>
      <c r="P53" s="44"/>
      <c r="Q53" s="44"/>
      <c r="R53" s="44"/>
    </row>
    <row r="54" spans="1:18" s="45" customFormat="1" ht="12.75">
      <c r="A54" s="125" t="s">
        <v>22</v>
      </c>
      <c r="B54" s="126" t="s">
        <v>175</v>
      </c>
      <c r="C54" s="175" t="s">
        <v>22</v>
      </c>
      <c r="D54" s="175" t="s">
        <v>175</v>
      </c>
      <c r="E54" s="173"/>
      <c r="F54" s="44"/>
      <c r="G54" s="44"/>
      <c r="H54" s="44"/>
      <c r="I54" s="44"/>
      <c r="J54" s="44"/>
      <c r="K54" s="44"/>
      <c r="L54" s="44"/>
      <c r="M54" s="44"/>
      <c r="N54" s="44"/>
      <c r="O54" s="44"/>
      <c r="P54" s="44"/>
      <c r="Q54" s="44"/>
      <c r="R54" s="44"/>
    </row>
    <row r="55" spans="1:18" s="45" customFormat="1" ht="12.75">
      <c r="A55" s="125" t="s">
        <v>23</v>
      </c>
      <c r="B55" s="126" t="s">
        <v>176</v>
      </c>
      <c r="C55" s="175" t="s">
        <v>23</v>
      </c>
      <c r="D55" s="175" t="s">
        <v>176</v>
      </c>
      <c r="E55" s="173"/>
      <c r="F55" s="44"/>
      <c r="G55" s="44"/>
      <c r="H55" s="44"/>
      <c r="I55" s="44"/>
      <c r="J55" s="44"/>
      <c r="K55" s="44"/>
      <c r="L55" s="44"/>
      <c r="M55" s="44"/>
      <c r="N55" s="44"/>
      <c r="O55" s="44"/>
      <c r="P55" s="44"/>
      <c r="Q55" s="44"/>
      <c r="R55" s="44"/>
    </row>
    <row r="56" spans="1:18" s="45" customFormat="1" ht="12.75">
      <c r="A56" s="125" t="s">
        <v>26</v>
      </c>
      <c r="B56" s="126" t="s">
        <v>177</v>
      </c>
      <c r="C56" s="175" t="s">
        <v>26</v>
      </c>
      <c r="D56" s="175" t="s">
        <v>177</v>
      </c>
      <c r="E56" s="173"/>
      <c r="F56" s="44"/>
      <c r="G56" s="44"/>
      <c r="H56" s="44"/>
      <c r="I56" s="44"/>
      <c r="J56" s="44"/>
      <c r="K56" s="44"/>
      <c r="L56" s="44"/>
      <c r="M56" s="44"/>
      <c r="N56" s="44"/>
      <c r="O56" s="44"/>
      <c r="P56" s="44"/>
      <c r="Q56" s="44"/>
      <c r="R56" s="44"/>
    </row>
    <row r="57" spans="1:18" s="42" customFormat="1" ht="15">
      <c r="A57" s="5"/>
      <c r="B57" s="5"/>
      <c r="C57" s="174"/>
      <c r="D57" s="174"/>
      <c r="E57" s="174"/>
      <c r="F57" s="5"/>
      <c r="G57" s="5"/>
      <c r="H57" s="5"/>
      <c r="I57" s="5"/>
      <c r="J57" s="5"/>
      <c r="K57" s="5"/>
      <c r="L57" s="5"/>
      <c r="M57" s="5"/>
      <c r="N57" s="5"/>
      <c r="O57" s="5"/>
      <c r="Q57" s="44"/>
      <c r="R57" s="44"/>
    </row>
  </sheetData>
  <sheetProtection algorithmName="SHA-512" hashValue="r1lHagQbW6daWAwOwh4WhjUbIX4uD/9keHBJB4FGALzsBHQhIl3jbOutO2jFn7Jk1AaVVY/3dZ/kNqlMtWgstw==" saltValue="yzinpRr6vTJLUy8Qrr/Dbg==" spinCount="100000" sheet="1" objects="1" scenarios="1" formatCells="0" formatColumns="0" formatRows="0" insertRows="0" insertHyperlinks="0" autoFilter="0" pivotTables="0"/>
  <dataConsolidate/>
  <mergeCells count="20">
    <mergeCell ref="J1:M1"/>
    <mergeCell ref="A6:C6"/>
    <mergeCell ref="J6:J8"/>
    <mergeCell ref="A7:A8"/>
    <mergeCell ref="B7:B8"/>
    <mergeCell ref="C7:C8"/>
    <mergeCell ref="D7:F7"/>
    <mergeCell ref="G7:G8"/>
    <mergeCell ref="H7:H8"/>
    <mergeCell ref="D1:F1"/>
    <mergeCell ref="I7:I8"/>
    <mergeCell ref="D6:I6"/>
    <mergeCell ref="M6:N9"/>
    <mergeCell ref="A48:B48"/>
    <mergeCell ref="A45:P45"/>
    <mergeCell ref="H28:P28"/>
    <mergeCell ref="A25:E25"/>
    <mergeCell ref="A26:E26"/>
    <mergeCell ref="A27:E27"/>
    <mergeCell ref="A28:F28"/>
  </mergeCells>
  <phoneticPr fontId="36" type="noConversion"/>
  <conditionalFormatting sqref="P25">
    <cfRule type="cellIs" dxfId="16" priority="5" stopIfTrue="1" operator="greaterThan">
      <formula>0.2</formula>
    </cfRule>
  </conditionalFormatting>
  <dataValidations xWindow="189" yWindow="737" count="26">
    <dataValidation type="list" allowBlank="1" showInputMessage="1" showErrorMessage="1" prompt="cancellare, se del caso / effacer, le cas échéant" sqref="A56">
      <formula1>$C$56</formula1>
    </dataValidation>
    <dataValidation type="list" allowBlank="1" showInputMessage="1" showErrorMessage="1" prompt="Work Packages obbligatorio / Work Packages mandatory" sqref="A35">
      <formula1>$B$35</formula1>
    </dataValidation>
    <dataValidation type="list" allowBlank="1" showInputMessage="1" showErrorMessage="1" prompt="Work Packages obbligatorio / Work Packages mandatory" sqref="A36">
      <formula1>$B$36</formula1>
    </dataValidation>
    <dataValidation type="list" allowBlank="1" showInputMessage="1" showErrorMessage="1" prompt="Work Packages obbligatorio / Work Packages mandatory" sqref="A37">
      <formula1>$B$37</formula1>
    </dataValidation>
    <dataValidation type="list" allowBlank="1" showInputMessage="1" showErrorMessage="1" prompt="cancellare, se del caso / deleate it, if is the case " sqref="A38">
      <formula1>$B$38</formula1>
    </dataValidation>
    <dataValidation type="list" allowBlank="1" showInputMessage="1" showErrorMessage="1" prompt="cancellare, se del caso / deleate it, if is the case " sqref="A39">
      <formula1>$B$39</formula1>
    </dataValidation>
    <dataValidation type="list" allowBlank="1" showInputMessage="1" showErrorMessage="1" prompt="cancellare, se del caso / deleate it, if is the case " sqref="A40">
      <formula1>$B$40</formula1>
    </dataValidation>
    <dataValidation type="list" allowBlank="1" showInputMessage="1" showErrorMessage="1" sqref="A50">
      <formula1>$C$50</formula1>
    </dataValidation>
    <dataValidation type="list" allowBlank="1" showInputMessage="1" showErrorMessage="1" sqref="A51">
      <formula1>$C$51</formula1>
    </dataValidation>
    <dataValidation type="list" allowBlank="1" showInputMessage="1" showErrorMessage="1" sqref="A52">
      <formula1>$C$52</formula1>
    </dataValidation>
    <dataValidation type="list" allowBlank="1" showInputMessage="1" showErrorMessage="1" prompt="cancellare, se del caso / effacer, le cas échéant" sqref="A53">
      <formula1>$C$53</formula1>
    </dataValidation>
    <dataValidation type="list" allowBlank="1" showInputMessage="1" showErrorMessage="1" prompt="cancellare, se del caso / effacer, le cas échéant" sqref="A54">
      <formula1>$C$54</formula1>
    </dataValidation>
    <dataValidation type="list" allowBlank="1" showInputMessage="1" showErrorMessage="1" prompt="cancellare, se del caso / effacer, le cas échéant" sqref="A55">
      <formula1>$C$55</formula1>
    </dataValidation>
    <dataValidation type="list" allowBlank="1" showInputMessage="1" showErrorMessage="1" sqref="B50">
      <formula1>$D$50</formula1>
    </dataValidation>
    <dataValidation type="list" allowBlank="1" showInputMessage="1" showErrorMessage="1" sqref="B51">
      <formula1>$D$51</formula1>
    </dataValidation>
    <dataValidation type="list" allowBlank="1" showInputMessage="1" showErrorMessage="1" sqref="B52">
      <formula1>$D$52</formula1>
    </dataValidation>
    <dataValidation type="list" allowBlank="1" showInputMessage="1" showErrorMessage="1" prompt="cancellare, se del caso / Deleate if is the case" sqref="B56">
      <formula1>$D$56</formula1>
    </dataValidation>
    <dataValidation type="list" allowBlank="1" showInputMessage="1" showErrorMessage="1" prompt="cancellare, se del caso / Deleate if is the case" sqref="B55">
      <formula1>$D$55</formula1>
    </dataValidation>
    <dataValidation type="list" allowBlank="1" showInputMessage="1" showErrorMessage="1" prompt="cancellare, se del caso / Deleate if is the case" sqref="B54">
      <formula1>$D$54</formula1>
    </dataValidation>
    <dataValidation type="list" allowBlank="1" showInputMessage="1" showErrorMessage="1" prompt="cancellare, se del caso / Deleate if is the case" sqref="B53">
      <formula1>$D$53</formula1>
    </dataValidation>
    <dataValidation type="whole" allowBlank="1" showInputMessage="1" showErrorMessage="1" sqref="A47">
      <formula1>12</formula1>
      <formula2>36</formula2>
    </dataValidation>
    <dataValidation operator="equal" allowBlank="1" showErrorMessage="1" sqref="I17:J17 I18:I24">
      <formula1>0</formula1>
      <formula2>0</formula2>
    </dataValidation>
    <dataValidation operator="equal" allowBlank="1" showErrorMessage="1" promptTitle="Menù a tendina / Menu derouland" prompt="Seleziona una delle opzioni / Choisissez une option" sqref="D17:F24">
      <formula1>0</formula1>
      <formula2>0</formula2>
    </dataValidation>
    <dataValidation allowBlank="1" showInputMessage="1" showErrorMessage="1" promptTitle="Attenzione / Attention:" prompt="MAX 20%" sqref="P25"/>
    <dataValidation type="list" allowBlank="1" showInputMessage="1" showErrorMessage="1" prompt="cancellare, se del caso / effacer, le cas échéant" sqref="A19">
      <formula1>#REF!</formula1>
    </dataValidation>
    <dataValidation type="list" allowBlank="1" showInputMessage="1" showErrorMessage="1" prompt="cancellare, se del caso / effacer, le cas échéant" sqref="A20:A24">
      <formula1>#REF!</formula1>
    </dataValidation>
  </dataValidations>
  <pageMargins left="0.74803149606299213" right="0.74803149606299213" top="1.1023622047244095" bottom="0.98425196850393704" header="0" footer="0.51181102362204722"/>
  <pageSetup paperSize="9" scale="44" firstPageNumber="0" fitToHeight="2" orientation="landscape" horizontalDpi="300" verticalDpi="300" r:id="rId1"/>
  <headerFooter alignWithMargins="0">
    <oddHeader>&amp;L&amp;F&amp;C&amp;G</oddHeader>
    <oddFooter>&amp;LProgramma di Cooperazione INTERREG V - A Italia-Malta&amp;C&amp;A
&amp;P / &amp;N&amp;R&amp;D   &amp;T</oddFooter>
  </headerFooter>
  <rowBreaks count="1" manualBreakCount="1">
    <brk id="28" max="16" man="1"/>
  </rowBreaks>
  <colBreaks count="1" manualBreakCount="1">
    <brk id="18" max="58"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IZ257"/>
  <sheetViews>
    <sheetView view="pageBreakPreview" zoomScale="69" zoomScaleNormal="80" zoomScaleSheetLayoutView="69" zoomScalePageLayoutView="85" workbookViewId="0">
      <selection activeCell="E17" sqref="E17"/>
    </sheetView>
  </sheetViews>
  <sheetFormatPr defaultColWidth="9.140625" defaultRowHeight="15" customHeight="1"/>
  <cols>
    <col min="1" max="1" width="33.28515625" style="2" customWidth="1"/>
    <col min="2" max="2" width="15.7109375" style="2" customWidth="1"/>
    <col min="3" max="3" width="17.42578125" style="2" customWidth="1"/>
    <col min="4" max="4" width="17.140625" style="2" customWidth="1"/>
    <col min="5" max="5" width="14.5703125" style="2" customWidth="1"/>
    <col min="6" max="6" width="14.28515625" style="79" customWidth="1"/>
    <col min="7" max="7" width="14" style="79" customWidth="1"/>
    <col min="8" max="8" width="17" style="79" customWidth="1"/>
    <col min="9" max="9" width="15.7109375" style="79" customWidth="1"/>
    <col min="10" max="10" width="14.28515625" style="79"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4" width="13.140625" style="2" hidden="1" customWidth="1"/>
    <col min="25" max="58" width="13.140625" style="2" customWidth="1"/>
    <col min="59" max="16384" width="9.140625" style="2"/>
  </cols>
  <sheetData>
    <row r="1" spans="1:18" ht="18" customHeight="1">
      <c r="A1" s="78" t="s">
        <v>89</v>
      </c>
      <c r="B1" s="1"/>
      <c r="C1" s="1"/>
      <c r="D1" s="1"/>
      <c r="E1" s="1"/>
      <c r="F1" s="54"/>
      <c r="G1" s="54"/>
      <c r="H1" s="54"/>
      <c r="I1" s="54"/>
      <c r="J1" s="54"/>
      <c r="K1" s="1"/>
      <c r="L1" s="1"/>
      <c r="M1" s="1"/>
      <c r="N1" s="1"/>
      <c r="O1" s="1"/>
      <c r="P1" s="1"/>
      <c r="Q1" s="1"/>
      <c r="R1" s="1"/>
    </row>
    <row r="2" spans="1:18" ht="10.5" customHeight="1">
      <c r="A2" s="3"/>
      <c r="B2" s="4"/>
      <c r="C2" s="4"/>
      <c r="D2" s="4"/>
      <c r="E2" s="4"/>
      <c r="F2" s="268"/>
      <c r="G2" s="268"/>
      <c r="H2" s="268"/>
      <c r="I2" s="268"/>
      <c r="J2" s="268"/>
      <c r="K2" s="4"/>
      <c r="L2" s="4"/>
      <c r="M2" s="4"/>
      <c r="N2" s="4"/>
      <c r="O2" s="1"/>
      <c r="P2" s="1"/>
      <c r="Q2" s="1"/>
      <c r="R2" s="1"/>
    </row>
    <row r="3" spans="1:18" ht="30" customHeight="1">
      <c r="A3" s="351" t="s">
        <v>87</v>
      </c>
      <c r="B3" s="351"/>
      <c r="C3" s="351"/>
      <c r="D3" s="360"/>
      <c r="E3" s="360"/>
      <c r="F3" s="5"/>
      <c r="G3" s="3"/>
      <c r="H3" s="1"/>
      <c r="I3" s="54"/>
      <c r="J3" s="54"/>
      <c r="K3" s="1"/>
      <c r="L3" s="1"/>
      <c r="M3" s="1"/>
      <c r="N3" s="1"/>
      <c r="O3" s="1"/>
      <c r="P3" s="1"/>
      <c r="Q3" s="1"/>
      <c r="R3" s="1"/>
    </row>
    <row r="4" spans="1:18" ht="15" customHeight="1">
      <c r="A4" s="347" t="s">
        <v>88</v>
      </c>
      <c r="B4" s="347"/>
      <c r="C4" s="347"/>
      <c r="D4" s="361" t="str">
        <f>Page_2!A17</f>
        <v>PP1</v>
      </c>
      <c r="E4" s="361"/>
      <c r="F4" s="55"/>
      <c r="G4" s="3"/>
      <c r="H4" s="1"/>
      <c r="I4" s="54"/>
      <c r="J4" s="54"/>
      <c r="K4" s="1"/>
      <c r="L4" s="1"/>
      <c r="M4" s="1"/>
      <c r="N4" s="1"/>
      <c r="O4" s="1"/>
      <c r="P4" s="1"/>
      <c r="Q4" s="1"/>
      <c r="R4" s="1"/>
    </row>
    <row r="5" spans="1:18" ht="21" customHeight="1">
      <c r="A5" s="347" t="s">
        <v>170</v>
      </c>
      <c r="B5" s="347"/>
      <c r="C5" s="347"/>
      <c r="D5" s="360"/>
      <c r="E5" s="360"/>
      <c r="F5" s="55" t="s">
        <v>5</v>
      </c>
      <c r="G5" s="3"/>
      <c r="H5" s="1"/>
      <c r="I5" s="54"/>
      <c r="J5" s="54"/>
      <c r="K5" s="1"/>
      <c r="L5" s="1"/>
      <c r="M5" s="1"/>
      <c r="N5" s="1"/>
      <c r="O5" s="1"/>
      <c r="P5" s="1"/>
      <c r="Q5" s="1"/>
      <c r="R5" s="1"/>
    </row>
    <row r="6" spans="1:18" ht="21" customHeight="1">
      <c r="A6" s="347" t="s">
        <v>45</v>
      </c>
      <c r="B6" s="347"/>
      <c r="C6" s="347"/>
      <c r="D6" s="360"/>
      <c r="E6" s="360"/>
      <c r="F6" s="55" t="s">
        <v>7</v>
      </c>
      <c r="G6" s="3"/>
      <c r="H6" s="1"/>
      <c r="I6" s="54"/>
      <c r="J6" s="54"/>
      <c r="K6" s="1"/>
      <c r="L6" s="1"/>
      <c r="M6" s="1"/>
      <c r="N6" s="1"/>
      <c r="O6" s="1"/>
      <c r="P6" s="1"/>
      <c r="Q6" s="1"/>
      <c r="R6" s="1"/>
    </row>
    <row r="7" spans="1:18" ht="32.25" customHeight="1">
      <c r="A7" s="347" t="s">
        <v>46</v>
      </c>
      <c r="B7" s="347"/>
      <c r="C7" s="347"/>
      <c r="D7" s="360"/>
      <c r="E7" s="360"/>
      <c r="F7" s="55" t="s">
        <v>51</v>
      </c>
      <c r="G7" s="1"/>
      <c r="H7" s="1"/>
      <c r="I7" s="54"/>
      <c r="J7" s="269"/>
      <c r="K7" s="118"/>
      <c r="L7" s="1"/>
      <c r="M7" s="1"/>
      <c r="N7" s="1"/>
      <c r="O7" s="1"/>
      <c r="P7" s="1"/>
      <c r="Q7" s="1"/>
      <c r="R7" s="1"/>
    </row>
    <row r="8" spans="1:18" ht="32.25" customHeight="1">
      <c r="A8" s="347" t="s">
        <v>215</v>
      </c>
      <c r="B8" s="347"/>
      <c r="C8" s="347"/>
      <c r="D8" s="362"/>
      <c r="E8" s="362"/>
      <c r="F8" s="55"/>
      <c r="G8" s="1"/>
      <c r="H8" s="1"/>
      <c r="I8" s="54"/>
      <c r="J8" s="269"/>
      <c r="K8" s="118"/>
      <c r="L8" s="1"/>
      <c r="M8" s="1"/>
      <c r="N8" s="1"/>
      <c r="O8" s="1"/>
      <c r="P8" s="1"/>
      <c r="Q8" s="1"/>
      <c r="R8" s="1"/>
    </row>
    <row r="9" spans="1:18" ht="12.75" customHeight="1">
      <c r="A9" s="1"/>
      <c r="B9" s="1"/>
      <c r="C9" s="5"/>
      <c r="D9" s="1"/>
      <c r="E9" s="1"/>
      <c r="F9" s="1"/>
      <c r="G9" s="1"/>
      <c r="H9" s="1"/>
      <c r="I9" s="268"/>
      <c r="J9" s="54"/>
      <c r="K9" s="1"/>
      <c r="L9" s="1"/>
      <c r="M9" s="1"/>
      <c r="N9" s="1"/>
      <c r="O9" s="1"/>
      <c r="P9" s="1"/>
      <c r="Q9" s="1"/>
      <c r="R9" s="1"/>
    </row>
    <row r="10" spans="1:18" ht="12.75" customHeight="1">
      <c r="A10" s="1"/>
      <c r="B10" s="1"/>
      <c r="C10" s="1"/>
      <c r="D10" s="1"/>
      <c r="E10" s="1"/>
      <c r="F10" s="1"/>
      <c r="G10" s="1"/>
      <c r="H10" s="1"/>
      <c r="I10" s="268"/>
      <c r="J10" s="54"/>
      <c r="K10" s="1"/>
      <c r="L10" s="1"/>
      <c r="M10" s="1"/>
      <c r="N10" s="1"/>
      <c r="O10" s="1"/>
      <c r="P10" s="1"/>
      <c r="Q10" s="1"/>
      <c r="R10" s="1"/>
    </row>
    <row r="11" spans="1:18" ht="16.5" customHeight="1">
      <c r="A11" s="78" t="s">
        <v>222</v>
      </c>
      <c r="B11" s="1"/>
      <c r="C11" s="1"/>
      <c r="D11" s="1"/>
      <c r="E11" s="1"/>
      <c r="F11" s="1"/>
      <c r="G11" s="1"/>
      <c r="H11" s="1"/>
      <c r="I11" s="268"/>
      <c r="J11" s="54"/>
      <c r="K11" s="1"/>
      <c r="L11" s="1"/>
      <c r="M11" s="1"/>
      <c r="N11" s="1"/>
      <c r="O11" s="1"/>
      <c r="P11" s="1"/>
      <c r="Q11" s="1"/>
      <c r="R11" s="1"/>
    </row>
    <row r="12" spans="1:18" ht="3.75" customHeight="1">
      <c r="A12" s="7"/>
      <c r="B12" s="1"/>
      <c r="C12" s="1"/>
      <c r="D12" s="1"/>
      <c r="E12" s="1"/>
      <c r="F12" s="1"/>
      <c r="G12" s="1"/>
      <c r="H12" s="1"/>
      <c r="I12" s="268"/>
      <c r="J12" s="54"/>
      <c r="K12" s="1"/>
      <c r="L12" s="1"/>
      <c r="M12" s="1"/>
      <c r="N12" s="1"/>
      <c r="O12" s="1"/>
      <c r="P12" s="1"/>
      <c r="Q12" s="1"/>
      <c r="R12" s="1"/>
    </row>
    <row r="13" spans="1:18" ht="21.75" customHeight="1">
      <c r="A13" s="347" t="s">
        <v>37</v>
      </c>
      <c r="B13" s="347"/>
      <c r="C13" s="347"/>
      <c r="D13" s="58">
        <f>D15*D16</f>
        <v>0</v>
      </c>
      <c r="E13" s="1"/>
      <c r="F13" s="1"/>
      <c r="G13" s="1"/>
      <c r="H13" s="1"/>
      <c r="I13" s="268"/>
      <c r="J13" s="54"/>
      <c r="K13" s="1"/>
      <c r="L13" s="1"/>
      <c r="M13" s="1"/>
      <c r="N13" s="1"/>
      <c r="O13" s="1"/>
      <c r="P13" s="1"/>
      <c r="Q13" s="1"/>
      <c r="R13" s="1"/>
    </row>
    <row r="14" spans="1:18" ht="27.75" customHeight="1">
      <c r="A14" s="347" t="s">
        <v>157</v>
      </c>
      <c r="B14" s="347"/>
      <c r="C14" s="347"/>
      <c r="D14" s="59">
        <f>D15-D13</f>
        <v>0</v>
      </c>
      <c r="E14" s="1"/>
      <c r="F14" s="1"/>
      <c r="G14" s="1"/>
      <c r="H14" s="1"/>
      <c r="I14" s="268"/>
      <c r="J14" s="54"/>
      <c r="K14" s="1"/>
      <c r="L14" s="1"/>
      <c r="M14" s="1"/>
      <c r="N14" s="1"/>
      <c r="O14" s="1"/>
      <c r="P14" s="1"/>
      <c r="Q14" s="1"/>
      <c r="R14" s="1"/>
    </row>
    <row r="15" spans="1:18" ht="37.5" customHeight="1">
      <c r="A15" s="347" t="s">
        <v>53</v>
      </c>
      <c r="B15" s="347"/>
      <c r="C15" s="347"/>
      <c r="D15" s="59">
        <f>H239</f>
        <v>0</v>
      </c>
      <c r="E15" s="1"/>
      <c r="F15" s="304"/>
      <c r="G15" s="1"/>
      <c r="H15" s="1"/>
      <c r="I15" s="268"/>
      <c r="J15" s="54"/>
      <c r="K15" s="1"/>
      <c r="L15" s="1"/>
      <c r="M15" s="1"/>
      <c r="N15" s="1"/>
      <c r="O15" s="1"/>
      <c r="P15" s="1"/>
      <c r="Q15" s="1"/>
      <c r="R15" s="1"/>
    </row>
    <row r="16" spans="1:18" ht="30.75" customHeight="1">
      <c r="A16" s="347" t="s">
        <v>90</v>
      </c>
      <c r="B16" s="347"/>
      <c r="C16" s="347"/>
      <c r="D16" s="283">
        <v>0.8</v>
      </c>
      <c r="E16" s="1"/>
      <c r="F16" s="252"/>
      <c r="G16" s="57"/>
      <c r="H16" s="54"/>
      <c r="I16" s="268"/>
      <c r="J16" s="54"/>
      <c r="K16" s="1"/>
      <c r="L16" s="1"/>
      <c r="M16" s="1"/>
      <c r="N16" s="1"/>
      <c r="O16" s="1"/>
      <c r="P16" s="1"/>
      <c r="Q16" s="1"/>
      <c r="R16" s="1"/>
    </row>
    <row r="17" spans="1:24" ht="33.75" customHeight="1">
      <c r="A17" s="347" t="s">
        <v>137</v>
      </c>
      <c r="B17" s="347"/>
      <c r="C17" s="347"/>
      <c r="D17" s="59">
        <f>I253</f>
        <v>0</v>
      </c>
      <c r="E17" s="1"/>
      <c r="F17" s="57"/>
      <c r="G17" s="57"/>
      <c r="H17" s="54"/>
      <c r="I17" s="268"/>
      <c r="J17" s="54"/>
      <c r="K17" s="1"/>
      <c r="L17" s="1"/>
      <c r="M17" s="1"/>
      <c r="N17" s="1"/>
      <c r="O17" s="1"/>
      <c r="P17" s="1"/>
      <c r="Q17" s="1"/>
      <c r="R17" s="1"/>
    </row>
    <row r="18" spans="1:24" ht="13.5" customHeight="1">
      <c r="A18" s="1"/>
      <c r="B18" s="1"/>
      <c r="C18" s="1"/>
      <c r="D18" s="1"/>
      <c r="E18" s="62"/>
      <c r="F18" s="57"/>
      <c r="G18" s="57"/>
      <c r="H18" s="54"/>
      <c r="I18" s="268"/>
      <c r="J18" s="54"/>
      <c r="K18" s="1"/>
      <c r="L18" s="1"/>
      <c r="M18" s="1"/>
      <c r="N18" s="1"/>
      <c r="O18" s="1"/>
      <c r="P18" s="1"/>
      <c r="Q18" s="1"/>
      <c r="R18" s="1"/>
    </row>
    <row r="19" spans="1:24" ht="16.5" customHeight="1">
      <c r="A19" s="78" t="s">
        <v>223</v>
      </c>
      <c r="B19" s="1"/>
      <c r="C19" s="1"/>
      <c r="D19" s="1"/>
      <c r="E19" s="63"/>
      <c r="F19" s="61" t="s">
        <v>94</v>
      </c>
      <c r="G19" s="57"/>
      <c r="H19" s="54"/>
      <c r="I19" s="268"/>
      <c r="J19" s="54"/>
      <c r="K19" s="1"/>
      <c r="L19" s="1"/>
      <c r="M19" s="1"/>
      <c r="N19" s="1"/>
      <c r="O19" s="1"/>
      <c r="P19" s="1"/>
      <c r="Q19" s="1"/>
      <c r="R19" s="1"/>
    </row>
    <row r="20" spans="1:24" ht="6.75" customHeight="1">
      <c r="A20" s="1"/>
      <c r="B20" s="1"/>
      <c r="C20" s="1"/>
      <c r="D20" s="1"/>
      <c r="E20" s="65"/>
      <c r="F20" s="61" t="s">
        <v>103</v>
      </c>
      <c r="G20" s="57"/>
      <c r="H20" s="54"/>
      <c r="I20" s="268"/>
      <c r="J20" s="54"/>
      <c r="K20" s="1"/>
      <c r="L20" s="1"/>
      <c r="M20" s="1"/>
      <c r="N20" s="1"/>
      <c r="O20" s="1"/>
      <c r="P20" s="1"/>
      <c r="Q20" s="1"/>
      <c r="R20" s="1"/>
    </row>
    <row r="21" spans="1:24" ht="36.75" customHeight="1">
      <c r="A21" s="348" t="s">
        <v>92</v>
      </c>
      <c r="B21" s="348"/>
      <c r="C21" s="348"/>
      <c r="D21" s="60" t="s">
        <v>181</v>
      </c>
      <c r="E21" s="65"/>
      <c r="F21" s="61" t="s">
        <v>95</v>
      </c>
      <c r="G21" s="57"/>
      <c r="H21" s="54"/>
      <c r="I21" s="268"/>
      <c r="J21" s="54"/>
      <c r="K21" s="1"/>
      <c r="L21" s="1"/>
      <c r="M21" s="1"/>
      <c r="N21" s="1"/>
      <c r="O21" s="1"/>
      <c r="P21" s="1"/>
      <c r="Q21" s="1"/>
      <c r="R21" s="1"/>
    </row>
    <row r="22" spans="1:24" ht="54" customHeight="1">
      <c r="A22" s="350" t="s">
        <v>93</v>
      </c>
      <c r="B22" s="350"/>
      <c r="C22" s="350"/>
      <c r="D22" s="117"/>
      <c r="E22" s="65"/>
      <c r="F22" s="61"/>
      <c r="G22" s="57"/>
      <c r="H22" s="54"/>
      <c r="I22" s="268"/>
      <c r="J22" s="54"/>
      <c r="K22" s="1"/>
      <c r="L22" s="1"/>
      <c r="M22" s="1"/>
      <c r="N22" s="1"/>
      <c r="O22" s="1"/>
      <c r="P22" s="1"/>
      <c r="Q22" s="1"/>
      <c r="R22" s="1"/>
    </row>
    <row r="23" spans="1:24" ht="4.5" customHeight="1">
      <c r="A23" s="1"/>
      <c r="B23" s="1"/>
      <c r="D23" s="1"/>
      <c r="E23" s="1"/>
      <c r="F23" s="57"/>
      <c r="G23" s="57"/>
      <c r="H23" s="54"/>
      <c r="I23" s="268"/>
      <c r="J23" s="54"/>
      <c r="K23" s="1"/>
      <c r="L23" s="1"/>
      <c r="M23" s="1"/>
      <c r="N23" s="1"/>
      <c r="O23" s="1"/>
      <c r="P23" s="1"/>
      <c r="Q23" s="1"/>
      <c r="R23" s="1"/>
    </row>
    <row r="24" spans="1:24" ht="18.75" customHeight="1">
      <c r="A24" s="9" t="s">
        <v>193</v>
      </c>
      <c r="B24" s="1"/>
      <c r="C24" s="1"/>
      <c r="D24" s="1"/>
      <c r="E24" s="1"/>
      <c r="F24" s="57"/>
      <c r="G24" s="57"/>
      <c r="H24" s="54"/>
      <c r="I24" s="268"/>
      <c r="J24" s="54"/>
      <c r="K24" s="1"/>
      <c r="L24" s="1"/>
      <c r="M24" s="1"/>
      <c r="N24" s="1"/>
      <c r="O24" s="1"/>
      <c r="P24" s="1"/>
      <c r="Q24" s="1"/>
      <c r="R24" s="1"/>
    </row>
    <row r="25" spans="1:24" ht="3.75" customHeight="1">
      <c r="A25" s="10"/>
      <c r="B25" s="1"/>
      <c r="C25" s="1"/>
      <c r="D25" s="1"/>
      <c r="F25" s="83"/>
      <c r="G25" s="83"/>
      <c r="I25" s="270"/>
    </row>
    <row r="26" spans="1:24" ht="118.5" customHeight="1">
      <c r="A26" s="106" t="s">
        <v>166</v>
      </c>
      <c r="B26" s="106" t="s">
        <v>99</v>
      </c>
      <c r="C26" s="106" t="s">
        <v>100</v>
      </c>
      <c r="D26" s="106" t="s">
        <v>199</v>
      </c>
      <c r="E26" s="12"/>
      <c r="F26" s="288"/>
      <c r="G26" s="57"/>
      <c r="H26" s="54"/>
      <c r="I26" s="54"/>
      <c r="J26" s="54"/>
      <c r="K26" s="1"/>
      <c r="L26" s="1"/>
      <c r="M26" s="1"/>
      <c r="N26" s="1"/>
      <c r="O26" s="1"/>
      <c r="P26" s="1"/>
      <c r="Q26" s="1"/>
      <c r="R26" s="1"/>
    </row>
    <row r="27" spans="1:24" ht="32.25" customHeight="1">
      <c r="A27" s="67">
        <f>D3</f>
        <v>0</v>
      </c>
      <c r="B27" s="260" t="s">
        <v>98</v>
      </c>
      <c r="C27" s="254" t="e">
        <f>D27/D$33</f>
        <v>#DIV/0!</v>
      </c>
      <c r="D27" s="69"/>
      <c r="E27" s="13"/>
      <c r="F27" s="272"/>
      <c r="G27" s="54"/>
      <c r="H27" s="54"/>
      <c r="I27" s="54"/>
      <c r="J27" s="54"/>
      <c r="K27" s="1"/>
      <c r="L27" s="1"/>
      <c r="M27" s="1"/>
      <c r="N27" s="1"/>
      <c r="O27" s="1"/>
      <c r="P27" s="1"/>
      <c r="Q27" s="1"/>
      <c r="R27" s="1"/>
    </row>
    <row r="28" spans="1:24" ht="65.25" customHeight="1">
      <c r="A28" s="253" t="s">
        <v>194</v>
      </c>
      <c r="B28" s="260" t="s">
        <v>97</v>
      </c>
      <c r="C28" s="254" t="e">
        <f>D28/D$33</f>
        <v>#DIV/0!</v>
      </c>
      <c r="D28" s="69"/>
      <c r="E28" s="110"/>
      <c r="F28" s="54"/>
      <c r="G28" s="54"/>
      <c r="H28" s="54"/>
      <c r="I28" s="54"/>
      <c r="J28" s="54"/>
      <c r="K28" s="1"/>
      <c r="L28" s="1"/>
      <c r="M28" s="1"/>
      <c r="N28" s="1"/>
      <c r="O28" s="1"/>
      <c r="P28" s="1"/>
      <c r="Q28" s="1"/>
      <c r="R28" s="1"/>
    </row>
    <row r="29" spans="1:24" ht="36.75" customHeight="1">
      <c r="A29" s="70" t="s">
        <v>96</v>
      </c>
      <c r="B29" s="68"/>
      <c r="C29" s="254" t="e">
        <f>D29/D$33</f>
        <v>#DIV/0!</v>
      </c>
      <c r="D29" s="69"/>
      <c r="E29" s="66" t="s">
        <v>97</v>
      </c>
      <c r="F29" s="54"/>
      <c r="G29" s="54"/>
      <c r="H29" s="54"/>
      <c r="I29" s="54"/>
      <c r="J29" s="54"/>
      <c r="K29" s="1"/>
      <c r="L29" s="1"/>
      <c r="M29" s="1"/>
      <c r="N29" s="1"/>
      <c r="O29" s="1"/>
      <c r="P29" s="1"/>
      <c r="Q29" s="1"/>
      <c r="R29" s="1"/>
    </row>
    <row r="30" spans="1:24" ht="40.5" customHeight="1">
      <c r="A30" s="70" t="s">
        <v>195</v>
      </c>
      <c r="B30" s="68"/>
      <c r="C30" s="254" t="e">
        <f>D30/D$33</f>
        <v>#DIV/0!</v>
      </c>
      <c r="D30" s="69"/>
      <c r="E30" s="66" t="s">
        <v>98</v>
      </c>
      <c r="F30" s="272"/>
      <c r="G30" s="54"/>
      <c r="H30" s="54"/>
      <c r="I30" s="54"/>
      <c r="J30" s="54"/>
      <c r="K30" s="1"/>
      <c r="L30" s="1"/>
      <c r="M30" s="1"/>
      <c r="N30" s="1"/>
      <c r="O30" s="1"/>
      <c r="P30" s="1"/>
      <c r="Q30" s="1"/>
      <c r="R30" s="1"/>
    </row>
    <row r="31" spans="1:24" ht="33.75" customHeight="1">
      <c r="A31" s="351" t="s">
        <v>101</v>
      </c>
      <c r="B31" s="351"/>
      <c r="C31" s="255" t="e">
        <f>D31/D33</f>
        <v>#DIV/0!</v>
      </c>
      <c r="D31" s="256">
        <f>SUMIF(B27:B30,"pubblico / public",D27:D30)</f>
        <v>0</v>
      </c>
      <c r="E31" s="111"/>
      <c r="F31" s="272"/>
      <c r="G31" s="54"/>
      <c r="H31" s="54"/>
      <c r="I31" s="54"/>
      <c r="J31" s="54"/>
      <c r="K31" s="1"/>
      <c r="L31" s="1"/>
      <c r="M31" s="1"/>
      <c r="N31" s="1"/>
      <c r="O31" s="1"/>
      <c r="P31" s="1"/>
      <c r="Q31" s="1"/>
      <c r="R31" s="1"/>
    </row>
    <row r="32" spans="1:24" ht="32.25" customHeight="1">
      <c r="A32" s="351" t="s">
        <v>102</v>
      </c>
      <c r="B32" s="351"/>
      <c r="C32" s="255" t="e">
        <f>D32/D33</f>
        <v>#DIV/0!</v>
      </c>
      <c r="D32" s="256">
        <f>SUMIF(B27:B30,"privato / private",D27:D30)</f>
        <v>0</v>
      </c>
      <c r="E32" s="111"/>
      <c r="F32" s="272"/>
      <c r="G32" s="54"/>
      <c r="H32" s="54"/>
      <c r="I32" s="54"/>
      <c r="J32" s="54"/>
      <c r="K32" s="1"/>
      <c r="L32" s="1"/>
      <c r="M32" s="1"/>
      <c r="N32" s="1"/>
      <c r="O32" s="1"/>
      <c r="P32" s="1"/>
      <c r="Q32" s="1"/>
      <c r="R32" s="83" t="s">
        <v>141</v>
      </c>
      <c r="S32" s="83" t="s">
        <v>28</v>
      </c>
      <c r="T32" s="83" t="s">
        <v>121</v>
      </c>
      <c r="U32" s="83" t="s">
        <v>14</v>
      </c>
      <c r="V32" s="83" t="e">
        <f>Page_2!#REF!</f>
        <v>#REF!</v>
      </c>
      <c r="W32" s="83" t="e">
        <f>Page_2!#REF!</f>
        <v>#REF!</v>
      </c>
      <c r="X32" s="83" t="s">
        <v>139</v>
      </c>
    </row>
    <row r="33" spans="1:260" ht="20.25" customHeight="1">
      <c r="A33" s="101" t="s">
        <v>13</v>
      </c>
      <c r="B33" s="102"/>
      <c r="C33" s="103"/>
      <c r="D33" s="71">
        <f>D31+D32</f>
        <v>0</v>
      </c>
      <c r="E33" s="1"/>
      <c r="F33" s="54"/>
      <c r="G33" s="54"/>
      <c r="H33" s="54"/>
      <c r="I33" s="54"/>
      <c r="J33" s="54"/>
      <c r="K33" s="1"/>
      <c r="L33" s="1"/>
      <c r="M33" s="1"/>
      <c r="N33" s="1"/>
      <c r="O33" s="1"/>
      <c r="P33" s="1"/>
      <c r="Q33" s="1"/>
      <c r="R33" s="83" t="s">
        <v>151</v>
      </c>
      <c r="S33" s="83" t="s">
        <v>29</v>
      </c>
      <c r="T33" s="83" t="s">
        <v>122</v>
      </c>
      <c r="U33" s="83" t="s">
        <v>17</v>
      </c>
      <c r="V33" s="83" t="str">
        <f>Page_2!A35</f>
        <v>WP1</v>
      </c>
      <c r="W33" s="83" t="str">
        <f>Page_2!A50</f>
        <v>P1</v>
      </c>
      <c r="X33" s="83" t="s">
        <v>103</v>
      </c>
    </row>
    <row r="34" spans="1:260" ht="18.75" customHeight="1">
      <c r="A34" s="1"/>
      <c r="B34" s="1"/>
      <c r="C34" s="1"/>
      <c r="D34" s="1"/>
      <c r="E34" s="1"/>
      <c r="F34" s="54"/>
      <c r="G34" s="54"/>
      <c r="H34" s="54"/>
      <c r="I34" s="54"/>
      <c r="J34" s="54"/>
      <c r="K34" s="1"/>
      <c r="L34" s="1"/>
      <c r="M34" s="1"/>
      <c r="N34" s="1"/>
      <c r="O34" s="1"/>
      <c r="P34" s="1"/>
      <c r="Q34" s="1"/>
      <c r="R34" s="83" t="s">
        <v>142</v>
      </c>
      <c r="S34" s="83" t="s">
        <v>116</v>
      </c>
      <c r="U34" s="83" t="s">
        <v>18</v>
      </c>
      <c r="V34" s="83" t="str">
        <f>Page_2!A36</f>
        <v>WP2</v>
      </c>
      <c r="W34" s="83" t="str">
        <f>Page_2!A51</f>
        <v>P2</v>
      </c>
    </row>
    <row r="35" spans="1:260" ht="16.5" customHeight="1">
      <c r="A35" s="118"/>
      <c r="B35" s="118"/>
      <c r="C35" s="118"/>
      <c r="D35" s="118"/>
      <c r="E35" s="14"/>
      <c r="F35" s="273"/>
      <c r="G35" s="273"/>
      <c r="H35" s="273"/>
      <c r="I35" s="273"/>
      <c r="J35" s="273"/>
      <c r="K35" s="14"/>
      <c r="L35" s="14"/>
      <c r="M35" s="14"/>
      <c r="N35" s="14"/>
      <c r="O35" s="1"/>
      <c r="P35" s="1"/>
      <c r="Q35" s="1"/>
      <c r="R35" s="83" t="s">
        <v>140</v>
      </c>
      <c r="S35" s="83" t="s">
        <v>117</v>
      </c>
      <c r="T35" s="83"/>
      <c r="U35" s="83" t="s">
        <v>19</v>
      </c>
      <c r="V35" s="83" t="str">
        <f>Page_2!A37</f>
        <v>WP3</v>
      </c>
      <c r="W35" s="83" t="str">
        <f>Page_2!A52</f>
        <v>P3</v>
      </c>
    </row>
    <row r="36" spans="1:260" ht="18" customHeight="1">
      <c r="A36" s="78" t="s">
        <v>104</v>
      </c>
      <c r="B36" s="78"/>
      <c r="C36" s="78"/>
      <c r="D36" s="78"/>
      <c r="E36" s="78"/>
      <c r="F36" s="174"/>
      <c r="G36" s="174"/>
      <c r="H36" s="174"/>
      <c r="I36" s="174"/>
      <c r="J36" s="174"/>
      <c r="K36" s="78"/>
      <c r="L36" s="78"/>
      <c r="M36" s="78"/>
      <c r="N36" s="78"/>
      <c r="O36" s="1"/>
      <c r="P36" s="1"/>
      <c r="Q36" s="1"/>
      <c r="R36" s="83" t="s">
        <v>143</v>
      </c>
      <c r="S36" s="83" t="s">
        <v>118</v>
      </c>
      <c r="T36" s="83"/>
      <c r="U36" s="83"/>
      <c r="V36" s="83" t="str">
        <f>Page_2!A38</f>
        <v>WP4</v>
      </c>
      <c r="W36" s="83" t="str">
        <f>Page_2!A53</f>
        <v>P4</v>
      </c>
    </row>
    <row r="37" spans="1:260" ht="7.5" customHeight="1">
      <c r="A37" s="353"/>
      <c r="B37" s="353"/>
      <c r="C37" s="353"/>
      <c r="D37" s="353"/>
      <c r="E37" s="353"/>
      <c r="F37" s="353"/>
      <c r="G37" s="353"/>
      <c r="H37" s="353"/>
      <c r="I37" s="353"/>
      <c r="J37" s="353"/>
      <c r="K37" s="353"/>
      <c r="L37" s="353"/>
      <c r="M37" s="353"/>
      <c r="N37" s="118"/>
      <c r="O37" s="1"/>
      <c r="P37" s="1"/>
      <c r="Q37" s="1"/>
      <c r="R37" s="83" t="s">
        <v>144</v>
      </c>
      <c r="S37" s="83" t="s">
        <v>119</v>
      </c>
      <c r="T37" s="83"/>
      <c r="U37" s="84"/>
      <c r="V37" s="83" t="str">
        <f>Page_2!A39</f>
        <v>WP5</v>
      </c>
      <c r="W37" s="83" t="str">
        <f>Page_2!A54</f>
        <v>P5</v>
      </c>
    </row>
    <row r="38" spans="1:260" ht="16.5" customHeight="1">
      <c r="A38" s="78" t="s">
        <v>105</v>
      </c>
      <c r="B38" s="78"/>
      <c r="C38" s="78"/>
      <c r="D38" s="78"/>
      <c r="E38" s="36"/>
      <c r="F38" s="174"/>
      <c r="G38" s="174"/>
      <c r="H38" s="174"/>
      <c r="I38" s="174"/>
      <c r="J38" s="174"/>
      <c r="K38" s="78"/>
      <c r="L38" s="78"/>
      <c r="M38" s="78"/>
      <c r="N38" s="78"/>
      <c r="O38" s="1"/>
      <c r="P38" s="1"/>
      <c r="Q38" s="1"/>
      <c r="R38" s="83" t="s">
        <v>152</v>
      </c>
      <c r="S38" s="83" t="s">
        <v>120</v>
      </c>
      <c r="T38" s="83"/>
      <c r="U38" s="84"/>
      <c r="V38" s="83" t="str">
        <f>Page_2!A40</f>
        <v>WP6</v>
      </c>
      <c r="W38" s="83" t="str">
        <f>Page_2!A55</f>
        <v>P6</v>
      </c>
    </row>
    <row r="39" spans="1:260" ht="7.5" customHeight="1">
      <c r="A39" s="14"/>
      <c r="B39" s="14"/>
      <c r="C39" s="14"/>
      <c r="D39" s="14"/>
      <c r="E39" s="243"/>
      <c r="F39" s="273"/>
      <c r="G39" s="273"/>
      <c r="H39" s="273"/>
      <c r="I39" s="273"/>
      <c r="J39" s="273"/>
      <c r="K39" s="14"/>
      <c r="L39" s="14"/>
      <c r="M39" s="14"/>
      <c r="N39" s="14"/>
      <c r="O39" s="1"/>
      <c r="P39" s="1"/>
      <c r="Q39" s="1"/>
      <c r="R39" s="83" t="s">
        <v>145</v>
      </c>
      <c r="S39" s="83"/>
      <c r="T39" s="83"/>
      <c r="U39" s="84"/>
      <c r="V39" s="83"/>
      <c r="W39" s="83" t="str">
        <f>Page_2!A56</f>
        <v>P7</v>
      </c>
    </row>
    <row r="40" spans="1:260" ht="33.75" customHeight="1">
      <c r="A40" s="348" t="s">
        <v>92</v>
      </c>
      <c r="B40" s="348"/>
      <c r="C40" s="348"/>
      <c r="D40" s="60" t="s">
        <v>181</v>
      </c>
      <c r="E40" s="244" t="s">
        <v>94</v>
      </c>
      <c r="F40" s="268"/>
      <c r="G40" s="268"/>
      <c r="H40" s="268"/>
      <c r="I40" s="268"/>
      <c r="J40" s="268"/>
      <c r="K40" s="4"/>
      <c r="L40" s="4"/>
      <c r="M40" s="4"/>
      <c r="N40" s="4"/>
      <c r="O40" s="4"/>
      <c r="P40" s="4"/>
      <c r="Q40" s="4"/>
      <c r="R40" s="83" t="s">
        <v>154</v>
      </c>
      <c r="S40" s="79"/>
      <c r="T40" s="79"/>
      <c r="U40" s="82"/>
      <c r="V40" s="79"/>
      <c r="W40" s="79"/>
    </row>
    <row r="41" spans="1:260" ht="72" customHeight="1">
      <c r="A41" s="350" t="s">
        <v>191</v>
      </c>
      <c r="B41" s="350"/>
      <c r="C41" s="350"/>
      <c r="D41" s="68"/>
      <c r="E41" s="244" t="s">
        <v>103</v>
      </c>
      <c r="F41" s="273" t="s">
        <v>235</v>
      </c>
      <c r="G41" s="268"/>
      <c r="H41" s="268"/>
      <c r="I41" s="268"/>
      <c r="J41" s="268"/>
      <c r="K41" s="4"/>
      <c r="L41" s="4"/>
      <c r="M41" s="4"/>
      <c r="N41" s="4"/>
      <c r="O41" s="4"/>
      <c r="P41" s="4"/>
      <c r="Q41" s="4"/>
      <c r="R41" s="83" t="s">
        <v>146</v>
      </c>
      <c r="S41" s="21"/>
      <c r="U41" s="22"/>
      <c r="V41" s="21"/>
      <c r="W41" s="21"/>
    </row>
    <row r="42" spans="1:260" ht="7.5" customHeight="1">
      <c r="A42" s="1"/>
      <c r="B42" s="1"/>
      <c r="C42" s="1"/>
      <c r="D42" s="1"/>
      <c r="E42" s="1"/>
      <c r="F42" s="54"/>
      <c r="G42" s="54"/>
      <c r="H42" s="54"/>
      <c r="I42" s="54"/>
      <c r="J42" s="54"/>
      <c r="K42" s="1"/>
      <c r="L42" s="1"/>
      <c r="M42" s="1"/>
      <c r="N42" s="1"/>
      <c r="O42" s="1"/>
      <c r="P42" s="1"/>
      <c r="Q42" s="1"/>
      <c r="R42" s="83" t="s">
        <v>147</v>
      </c>
      <c r="S42" s="21"/>
      <c r="W42" s="21"/>
    </row>
    <row r="43" spans="1:260" ht="17.25" customHeight="1">
      <c r="A43" s="9" t="s">
        <v>228</v>
      </c>
      <c r="B43" s="1"/>
      <c r="C43" s="1"/>
      <c r="D43" s="1"/>
      <c r="E43" s="1"/>
      <c r="F43" s="54"/>
      <c r="G43" s="54"/>
      <c r="H43" s="54"/>
      <c r="I43" s="268"/>
      <c r="J43" s="54"/>
      <c r="K43" s="1"/>
      <c r="L43" s="1"/>
      <c r="M43" s="1"/>
      <c r="N43" s="1"/>
      <c r="O43" s="1"/>
      <c r="P43" s="1"/>
      <c r="Q43" s="1"/>
      <c r="R43" s="83" t="s">
        <v>148</v>
      </c>
      <c r="S43" s="21"/>
      <c r="U43" s="100"/>
      <c r="W43" s="21"/>
      <c r="X43" s="100"/>
    </row>
    <row r="44" spans="1:260" ht="4.5" customHeight="1">
      <c r="A44" s="1"/>
      <c r="B44" s="1"/>
      <c r="C44" s="1"/>
      <c r="D44" s="1"/>
      <c r="E44" s="1"/>
      <c r="F44" s="54"/>
      <c r="G44" s="54"/>
      <c r="H44" s="54"/>
      <c r="I44" s="54"/>
      <c r="J44" s="54"/>
      <c r="K44" s="1"/>
      <c r="L44" s="1"/>
      <c r="M44" s="1"/>
      <c r="N44" s="1"/>
      <c r="O44" s="1"/>
      <c r="P44" s="1"/>
      <c r="Q44" s="1"/>
      <c r="R44" s="83" t="s">
        <v>153</v>
      </c>
      <c r="S44" s="21"/>
      <c r="T44" s="21"/>
      <c r="U44" s="100"/>
      <c r="W44" s="21"/>
      <c r="X44" s="100"/>
    </row>
    <row r="45" spans="1:260" ht="15" customHeight="1">
      <c r="A45" s="78" t="s">
        <v>107</v>
      </c>
      <c r="B45" s="16"/>
      <c r="C45" s="16"/>
      <c r="D45" s="16"/>
      <c r="E45" s="16"/>
      <c r="F45" s="274"/>
      <c r="G45" s="274"/>
      <c r="H45" s="274"/>
      <c r="I45" s="274"/>
      <c r="J45" s="274"/>
      <c r="K45" s="16"/>
      <c r="L45" s="16"/>
      <c r="M45" s="16"/>
      <c r="N45" s="16"/>
      <c r="O45" s="1"/>
      <c r="P45" s="1"/>
      <c r="Q45" s="1"/>
      <c r="R45" s="83" t="s">
        <v>149</v>
      </c>
      <c r="S45" s="367"/>
      <c r="T45" s="367"/>
      <c r="U45" s="112"/>
      <c r="W45" s="24"/>
      <c r="X45" s="112"/>
    </row>
    <row r="46" spans="1:260" ht="6.75" customHeight="1">
      <c r="A46" s="17"/>
      <c r="B46" s="17"/>
      <c r="C46" s="17"/>
      <c r="D46" s="17"/>
      <c r="E46" s="17"/>
      <c r="F46" s="274"/>
      <c r="G46" s="274"/>
      <c r="H46" s="274"/>
      <c r="I46" s="274"/>
      <c r="J46" s="274"/>
      <c r="K46" s="17"/>
      <c r="L46" s="17"/>
      <c r="M46" s="17"/>
      <c r="N46" s="17"/>
      <c r="O46" s="17"/>
      <c r="P46" s="17"/>
      <c r="Q46" s="17"/>
      <c r="R46" s="83" t="s">
        <v>150</v>
      </c>
      <c r="S46" s="367"/>
      <c r="T46" s="367"/>
      <c r="U46" s="112"/>
      <c r="W46" s="24"/>
      <c r="X46" s="112"/>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row>
    <row r="47" spans="1:260" s="32" customFormat="1" ht="104.25" customHeight="1">
      <c r="A47" s="354" t="s">
        <v>192</v>
      </c>
      <c r="B47" s="354"/>
      <c r="C47" s="354"/>
      <c r="D47" s="354"/>
      <c r="E47" s="354"/>
      <c r="F47" s="354"/>
      <c r="G47" s="354"/>
      <c r="H47" s="354"/>
      <c r="I47" s="354"/>
      <c r="J47" s="354"/>
      <c r="K47" s="354"/>
      <c r="L47" s="354"/>
      <c r="M47" s="354"/>
      <c r="N47" s="354"/>
      <c r="O47" s="354"/>
      <c r="P47" s="89"/>
      <c r="Q47" s="115"/>
      <c r="R47" s="83" t="s">
        <v>51</v>
      </c>
      <c r="S47" s="367"/>
      <c r="T47" s="367"/>
      <c r="U47" s="112"/>
      <c r="V47" s="2"/>
      <c r="W47" s="24"/>
      <c r="X47" s="112"/>
      <c r="IZ47" s="2"/>
    </row>
    <row r="48" spans="1:260" ht="35.25" customHeight="1">
      <c r="A48" s="348" t="s">
        <v>186</v>
      </c>
      <c r="B48" s="369" t="s">
        <v>27</v>
      </c>
      <c r="C48" s="370"/>
      <c r="D48" s="370"/>
      <c r="E48" s="370"/>
      <c r="F48" s="370"/>
      <c r="G48" s="371"/>
      <c r="H48" s="366" t="s">
        <v>114</v>
      </c>
      <c r="I48" s="366"/>
      <c r="J48" s="366"/>
      <c r="K48" s="366"/>
      <c r="L48" s="366"/>
      <c r="M48" s="366"/>
      <c r="N48" s="366"/>
      <c r="O48" s="366"/>
      <c r="P48" s="1"/>
      <c r="Q48" s="1"/>
      <c r="R48" s="1"/>
      <c r="S48" s="80"/>
      <c r="T48" s="80"/>
      <c r="U48" s="80"/>
      <c r="V48" s="365"/>
      <c r="W48" s="365"/>
      <c r="X48" s="365"/>
      <c r="Y48" s="365"/>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63"/>
    </row>
    <row r="49" spans="1:58" ht="76.5" customHeight="1">
      <c r="A49" s="348"/>
      <c r="B49" s="364" t="s">
        <v>108</v>
      </c>
      <c r="C49" s="364"/>
      <c r="D49" s="138" t="s">
        <v>109</v>
      </c>
      <c r="E49" s="364" t="s">
        <v>110</v>
      </c>
      <c r="F49" s="364"/>
      <c r="G49" s="138" t="s">
        <v>111</v>
      </c>
      <c r="H49" s="138" t="s">
        <v>138</v>
      </c>
      <c r="I49" s="138" t="s">
        <v>112</v>
      </c>
      <c r="J49" s="138" t="s">
        <v>113</v>
      </c>
      <c r="K49" s="139" t="s">
        <v>31</v>
      </c>
      <c r="L49" s="139" t="s">
        <v>123</v>
      </c>
      <c r="M49" s="139" t="s">
        <v>124</v>
      </c>
      <c r="N49" s="139" t="s">
        <v>125</v>
      </c>
      <c r="O49" s="114" t="s">
        <v>115</v>
      </c>
      <c r="P49" s="1"/>
      <c r="Q49" s="1"/>
      <c r="R49" s="1"/>
      <c r="S49" s="81"/>
      <c r="T49" s="81"/>
      <c r="U49" s="81"/>
      <c r="V49" s="116"/>
      <c r="W49" s="81"/>
      <c r="X49" s="81"/>
      <c r="AM49" s="19"/>
      <c r="AN49" s="19"/>
      <c r="AO49" s="19"/>
      <c r="AP49" s="112"/>
      <c r="AQ49" s="19"/>
      <c r="AR49" s="19"/>
      <c r="AS49" s="19"/>
      <c r="AT49" s="112"/>
      <c r="AU49" s="19"/>
      <c r="AV49" s="19"/>
      <c r="AW49" s="19"/>
      <c r="AX49" s="112"/>
      <c r="AY49" s="19"/>
      <c r="AZ49" s="19"/>
      <c r="BA49" s="19"/>
      <c r="BB49" s="112"/>
      <c r="BC49" s="19"/>
      <c r="BD49" s="19"/>
      <c r="BE49" s="19"/>
      <c r="BF49" s="363"/>
    </row>
    <row r="50" spans="1:58" ht="23.25" customHeight="1">
      <c r="A50" s="348"/>
      <c r="B50" s="349"/>
      <c r="C50" s="349"/>
      <c r="D50" s="248"/>
      <c r="E50" s="352"/>
      <c r="F50" s="352"/>
      <c r="G50" s="302"/>
      <c r="H50" s="302"/>
      <c r="I50" s="302"/>
      <c r="J50" s="302"/>
      <c r="K50" s="249"/>
      <c r="L50" s="249"/>
      <c r="M50" s="249"/>
      <c r="N50" s="261"/>
      <c r="O50" s="234">
        <f t="shared" ref="O50:O59"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3.25" customHeight="1">
      <c r="A59" s="348"/>
      <c r="B59" s="349"/>
      <c r="C59" s="349"/>
      <c r="D59" s="248"/>
      <c r="E59" s="352"/>
      <c r="F59" s="352"/>
      <c r="G59" s="302"/>
      <c r="H59" s="302"/>
      <c r="I59" s="302"/>
      <c r="J59" s="302"/>
      <c r="K59" s="249"/>
      <c r="L59" s="249"/>
      <c r="M59" s="249"/>
      <c r="N59" s="261"/>
      <c r="O59" s="234">
        <f t="shared" si="0"/>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21" customHeight="1">
      <c r="A60" s="235" t="s">
        <v>32</v>
      </c>
      <c r="B60" s="236"/>
      <c r="C60" s="236"/>
      <c r="D60" s="236"/>
      <c r="E60" s="236"/>
      <c r="F60" s="275"/>
      <c r="G60" s="275"/>
      <c r="H60" s="275"/>
      <c r="I60" s="275"/>
      <c r="J60" s="276"/>
      <c r="K60" s="237"/>
      <c r="L60" s="237"/>
      <c r="M60" s="237"/>
      <c r="N60" s="237"/>
      <c r="O60" s="247">
        <f>SUM(O50:O59)</f>
        <v>0</v>
      </c>
      <c r="P60" s="1"/>
      <c r="Q60" s="1"/>
      <c r="R60" s="1"/>
      <c r="AM60" s="23"/>
      <c r="AN60" s="23"/>
      <c r="AO60" s="23"/>
      <c r="AP60" s="23"/>
      <c r="AQ60" s="23"/>
      <c r="AR60" s="23"/>
      <c r="AS60" s="23"/>
      <c r="AT60" s="23"/>
      <c r="AU60" s="23"/>
      <c r="AV60" s="23"/>
      <c r="AW60" s="23"/>
      <c r="AX60" s="23"/>
      <c r="AY60" s="23"/>
      <c r="AZ60" s="23"/>
      <c r="BA60" s="23"/>
      <c r="BB60" s="23"/>
      <c r="BC60" s="23"/>
      <c r="BD60" s="23"/>
      <c r="BE60" s="23"/>
      <c r="BF60" s="23"/>
    </row>
    <row r="61" spans="1:58" ht="51.75" customHeight="1">
      <c r="A61" s="50"/>
      <c r="B61" s="114"/>
      <c r="C61" s="114" t="str">
        <f>Page_2!A35</f>
        <v>WP1</v>
      </c>
      <c r="D61" s="114" t="str">
        <f>Page_2!A36</f>
        <v>WP2</v>
      </c>
      <c r="E61" s="114" t="str">
        <f>Page_2!A37</f>
        <v>WP3</v>
      </c>
      <c r="F61" s="114" t="str">
        <f>Page_2!A38</f>
        <v>WP4</v>
      </c>
      <c r="G61" s="114" t="str">
        <f>Page_2!A39</f>
        <v>WP5</v>
      </c>
      <c r="H61" s="114" t="str">
        <f>Page_2!A40</f>
        <v>WP6</v>
      </c>
      <c r="I61" s="114" t="s">
        <v>32</v>
      </c>
      <c r="J61" s="277"/>
      <c r="K61" s="89"/>
      <c r="L61" s="89"/>
      <c r="M61" s="89"/>
      <c r="N61" s="89"/>
      <c r="O61" s="265" t="e">
        <f>(O60-I72)/((I70-I72)+SUM(I134+I164+I193+I222))</f>
        <v>#DIV/0!</v>
      </c>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c r="B62" s="76"/>
      <c r="C62" s="76"/>
      <c r="D62" s="76"/>
      <c r="E62" s="76"/>
      <c r="F62" s="76"/>
      <c r="G62" s="76"/>
      <c r="H62" s="76"/>
      <c r="I62" s="51">
        <f>SUM(B62:H62)</f>
        <v>0</v>
      </c>
      <c r="J62" s="277"/>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ref="A63:A69" si="1">W33</f>
        <v>P1</v>
      </c>
      <c r="B63" s="76"/>
      <c r="C63" s="51">
        <f>SUMPRODUCT(($J$50:$J$59="P1")*($I$50:$I$59&lt;&gt;"")*($I$50:$I$59="WP1")*($O$50:$O$59))</f>
        <v>0</v>
      </c>
      <c r="D63" s="51">
        <f>SUMPRODUCT(($J$50:$J$59="P1")*($I$50:$I$59&lt;&gt;"")*($I$50:$I$59="WP2")*($O$50:$O$59))</f>
        <v>0</v>
      </c>
      <c r="E63" s="51">
        <f>SUMPRODUCT(($J$50:$J$59="P1")*($I$50:$I$59&lt;&gt;"")*($I$50:$I$59="WP3")*($O$50:$O$59))</f>
        <v>0</v>
      </c>
      <c r="F63" s="51">
        <f>SUMPRODUCT(($J$50:$J$59="P1")*($I$50:$I$59&lt;&gt;"")*($I$50:$I$59="WP4")*($O$50:$O$59))</f>
        <v>0</v>
      </c>
      <c r="G63" s="51">
        <f>SUMPRODUCT(($J$50:$J$59="P1")*($I$50:$I$59&lt;&gt;"")*($I$50:$I$59="WP5")*($O$50:$O$59))</f>
        <v>0</v>
      </c>
      <c r="H63" s="51">
        <f>SUMPRODUCT(($J$50:$J$59="P1")*($I$50:$I$59&lt;&gt;"")*($I$50:$I$59="WP6")*($O$50:$O$59))</f>
        <v>0</v>
      </c>
      <c r="I63" s="51">
        <f t="shared" ref="I63:I69" si="2">SUM(B63:H63)</f>
        <v>0</v>
      </c>
      <c r="J63" s="277"/>
      <c r="K63" s="89"/>
      <c r="L63" s="89"/>
      <c r="M63" s="89"/>
      <c r="N63" s="89"/>
      <c r="O63" s="89"/>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P2</v>
      </c>
      <c r="B64" s="76"/>
      <c r="C64" s="51">
        <f>SUMPRODUCT(($J$50:$J$59="P2")*($I$50:$I$59&lt;&gt;"")*($I$50:$I$59="WP1")*($O$50:$O$59))</f>
        <v>0</v>
      </c>
      <c r="D64" s="51">
        <f>SUMPRODUCT(($J$50:$J$59="P2")*($I$50:$I$59&lt;&gt;"")*($I$50:$I$59="WP2")*($O$50:$O$59))</f>
        <v>0</v>
      </c>
      <c r="E64" s="51">
        <f>SUMPRODUCT(($J$50:$J$59="P2")*($I$50:$I$59&lt;&gt;"")*($I$50:$I$59="WP3")*($O$50:$O$59))</f>
        <v>0</v>
      </c>
      <c r="F64" s="51">
        <f>SUMPRODUCT(($J$50:$J$59="P2")*($I$50:$I$59&lt;&gt;"")*($I$50:$I$59="WP4")*($O$50:$O$59))</f>
        <v>0</v>
      </c>
      <c r="G64" s="51">
        <f>SUMPRODUCT(($J$50:$J$59="P2")*($I$50:$I$59&lt;&gt;"")*($I$50:$I$59="WP5")*($O$50:$O$59))</f>
        <v>0</v>
      </c>
      <c r="H64" s="51">
        <f>SUMPRODUCT(($J$50:$J$59="P2")*($I$50:$I$59&lt;&gt;"")*($I$50:$I$59="WP6")*($O$50:$O$59))</f>
        <v>0</v>
      </c>
      <c r="I64" s="51">
        <f t="shared" si="2"/>
        <v>0</v>
      </c>
      <c r="J64" s="277"/>
      <c r="K64" s="368" t="e">
        <f>IF(O61&lt;=40%,"OK","ERRORE - tale voce di spesa non può superare il 40% dei costi diretti del progetto! - ERROR - this budget line cannot exceed the cealing of 40% of the project real costs!")</f>
        <v>#DIV/0!</v>
      </c>
      <c r="L64" s="368"/>
      <c r="M64" s="89"/>
      <c r="N64" s="368" t="str">
        <f>IF(SUM(I70)=O60,"OK","ERRORE - Seleziona una delle opzioni WP e/o Periodo per ogni voce di spesa / ERROR -  Select one of the option WP and/or Period per each single budget line!")</f>
        <v>OK</v>
      </c>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58" ht="13.5" customHeight="1">
      <c r="A65" s="114" t="str">
        <f t="shared" si="1"/>
        <v>P3</v>
      </c>
      <c r="B65" s="76"/>
      <c r="C65" s="51">
        <f>SUMPRODUCT(($J$50:$J$59="P3")*($I$50:$I$59&lt;&gt;"")*($I$50:$I$59="WP1")*($O$50:$O$59))</f>
        <v>0</v>
      </c>
      <c r="D65" s="51">
        <f>SUMPRODUCT(($J$50:$J$59="P3")*($I$50:$I$59&lt;&gt;"")*($I$50:$I$59="WP2")*($O$50:$O$59))</f>
        <v>0</v>
      </c>
      <c r="E65" s="51">
        <f>SUMPRODUCT(($J$50:$J$59="P3")*($I$50:$I$59&lt;&gt;"")*($I$50:$I$59="WP3")*($O$50:$O$59))</f>
        <v>0</v>
      </c>
      <c r="F65" s="51">
        <f>SUMPRODUCT(($J$50:$J$59="P3")*($I$50:$I$59&lt;&gt;"")*($I$50:$I$59="WP4")*($O$50:$O$59))</f>
        <v>0</v>
      </c>
      <c r="G65" s="51">
        <f>SUMPRODUCT(($J$50:$J$59="P3")*($I$50:$I$59&lt;&gt;"")*($I$50:$I$59="WP5")*($O$50:$O$59))</f>
        <v>0</v>
      </c>
      <c r="H65" s="51">
        <f>SUMPRODUCT(($J$50:$J$59="P3")*($I$50:$I$59&lt;&gt;"")*($I$50:$I$59="WP6")*($O$50:$O$59))</f>
        <v>0</v>
      </c>
      <c r="I65" s="51">
        <f t="shared" si="2"/>
        <v>0</v>
      </c>
      <c r="J65" s="277"/>
      <c r="K65" s="368"/>
      <c r="L65" s="368"/>
      <c r="M65" s="89"/>
      <c r="N65" s="368"/>
      <c r="O65" s="368"/>
      <c r="P65" s="89"/>
      <c r="Q65" s="89"/>
      <c r="R65" s="89"/>
      <c r="Z65" s="112"/>
      <c r="AA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58" ht="13.5" customHeight="1">
      <c r="A66" s="114" t="str">
        <f t="shared" si="1"/>
        <v>P4</v>
      </c>
      <c r="B66" s="76"/>
      <c r="C66" s="51">
        <f>SUMPRODUCT(($J$50:$J$59="P4")*($I$50:$I$59&lt;&gt;"")*($I$50:$I$59="WP1")*($O$50:$O$59))</f>
        <v>0</v>
      </c>
      <c r="D66" s="51">
        <f>SUMPRODUCT(($J$50:$J$59="P4")*($I$50:$I$59&lt;&gt;"")*($I$50:$I$59="WP2")*($O$50:$O$59))</f>
        <v>0</v>
      </c>
      <c r="E66" s="51">
        <f>SUMPRODUCT(($J$50:$J$59="P4")*($I$50:$I$59&lt;&gt;"")*($I$50:$I$59="WP3")*($O$50:$O$59))</f>
        <v>0</v>
      </c>
      <c r="F66" s="51">
        <f>SUMPRODUCT(($J$50:$J$59="P4")*($I$50:$I$59&lt;&gt;"")*($I$50:$I$59="WP4")*($O$50:$O$59))</f>
        <v>0</v>
      </c>
      <c r="G66" s="51">
        <f>SUMPRODUCT(($J$50:$J$59="P4")*($I$50:$I$59&lt;&gt;"")*($I$50:$I$59="WP5")*($O$50:$O$59))</f>
        <v>0</v>
      </c>
      <c r="H66" s="51">
        <f>SUMPRODUCT(($J$50:$J$59="P4")*($I$50:$I$59&lt;&gt;"")*($I$50:$I$59="WP6")*($O$50:$O$59))</f>
        <v>0</v>
      </c>
      <c r="I66" s="51">
        <f t="shared" si="2"/>
        <v>0</v>
      </c>
      <c r="J66" s="277"/>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58" ht="13.5" customHeight="1">
      <c r="A67" s="114" t="str">
        <f t="shared" si="1"/>
        <v>P5</v>
      </c>
      <c r="B67" s="76"/>
      <c r="C67" s="51">
        <f>SUMPRODUCT(($J$50:$J$59="P5")*($I$50:$I$59&lt;&gt;"")*($I$50:$I$59="WP1")*($O$50:$O$59))</f>
        <v>0</v>
      </c>
      <c r="D67" s="51">
        <f>SUMPRODUCT(($J$50:$J$59="P5")*($I$50:$I$59&lt;&gt;"")*($I$50:$I$59="WP2")*($O$50:$O$59))</f>
        <v>0</v>
      </c>
      <c r="E67" s="51">
        <f>SUMPRODUCT(($J$50:$J$59="P5")*($I$50:$I$59&lt;&gt;"")*($I$50:$I$59="WP3")*($O$50:$O$59))</f>
        <v>0</v>
      </c>
      <c r="F67" s="51">
        <f>SUMPRODUCT(($J$50:$J$59="P5")*($I$50:$I$59&lt;&gt;"")*($I$50:$I$59="WP4")*($O$50:$O$59))</f>
        <v>0</v>
      </c>
      <c r="G67" s="51">
        <f>SUMPRODUCT(($J$50:$J$59="P5")*($I$50:$I$59&lt;&gt;"")*($I$50:$I$59="WP5")*($O$50:$O$59))</f>
        <v>0</v>
      </c>
      <c r="H67" s="51">
        <f>SUMPRODUCT(($J$50:$J$59="P5")*($I$50:$I$59&lt;&gt;"")*($I$50:$I$59="WP6")*($O$50:$O$59))</f>
        <v>0</v>
      </c>
      <c r="I67" s="51">
        <f t="shared" si="2"/>
        <v>0</v>
      </c>
      <c r="J67" s="277"/>
      <c r="K67" s="368"/>
      <c r="L67" s="368"/>
      <c r="M67" s="89"/>
      <c r="N67" s="368"/>
      <c r="O67" s="368"/>
      <c r="P67" s="89"/>
      <c r="Q67" s="89"/>
      <c r="R67" s="89"/>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58" ht="13.5" customHeight="1">
      <c r="A68" s="114" t="str">
        <f t="shared" si="1"/>
        <v>P6</v>
      </c>
      <c r="B68" s="76"/>
      <c r="C68" s="51">
        <f>SUMPRODUCT(($J$50:$J$59="P6")*($I$50:$I$59&lt;&gt;"")*($I$50:$I$59="WP1")*($O$50:$O$59))</f>
        <v>0</v>
      </c>
      <c r="D68" s="51">
        <f>SUMPRODUCT(($J$50:$J$59="P6")*($I$50:$I$59&lt;&gt;"")*($I$50:$I$59="WP2")*($O$50:$O$59))</f>
        <v>0</v>
      </c>
      <c r="E68" s="51">
        <f>SUMPRODUCT(($J$50:$J$59="P6")*($I$50:$I$59&lt;&gt;"")*($I$50:$I$59="WP3")*($O$50:$O$59))</f>
        <v>0</v>
      </c>
      <c r="F68" s="51">
        <f>SUMPRODUCT(($J$50:$J$59="P6")*($I$50:$I$59&lt;&gt;"")*($I$50:$I$59="WP4")*($O$50:$O$59))</f>
        <v>0</v>
      </c>
      <c r="G68" s="51">
        <f>SUMPRODUCT(($J$50:$J$59="P6")*($I$50:$I$59&lt;&gt;"")*($I$50:$I$59="WP5")*($O$50:$O$59))</f>
        <v>0</v>
      </c>
      <c r="H68" s="51">
        <f>SUMPRODUCT(($J$50:$J$59="P6")*($I$50:$I$59&lt;&gt;"")*($I$50:$I$59="WP6")*($O$50:$O$59))</f>
        <v>0</v>
      </c>
      <c r="I68" s="51">
        <f t="shared" si="2"/>
        <v>0</v>
      </c>
      <c r="J68" s="277"/>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58" ht="13.5" customHeight="1">
      <c r="A69" s="114" t="str">
        <f t="shared" si="1"/>
        <v>P7</v>
      </c>
      <c r="B69" s="76"/>
      <c r="C69" s="51">
        <f>SUMPRODUCT(($J$50:$J$59="P7")*($I$50:$I$59&lt;&gt;"")*($I$50:$I$59="WP1")*($O$50:$O$59))</f>
        <v>0</v>
      </c>
      <c r="D69" s="51">
        <f>SUMPRODUCT(($J$50:$J$59="P7")*($I$50:$I$59&lt;&gt;"")*($I$50:$I$59="WP2")*($O$50:$O$59))</f>
        <v>0</v>
      </c>
      <c r="E69" s="51">
        <f>SUMPRODUCT(($J$50:$J$59="P7")*($I$50:$I$59&lt;&gt;"")*($I$50:$I$59="WP3")*($O$50:$O$59))</f>
        <v>0</v>
      </c>
      <c r="F69" s="51">
        <f>SUMPRODUCT(($J$50:$J$59="P7")*($I$50:$I$59&lt;&gt;"")*($I$50:$I$59="WP4")*($O$50:$O$59))</f>
        <v>0</v>
      </c>
      <c r="G69" s="51">
        <f>SUMPRODUCT(($J$50:$J$59="P7")*($I$50:$I$59&lt;&gt;"")*($I$50:$I$59="WP5")*($O$50:$O$59))</f>
        <v>0</v>
      </c>
      <c r="H69" s="51">
        <f>SUMPRODUCT(($J$50:$J$59="P7")*($I$50:$I$59&lt;&gt;"")*($I$50:$I$59="WP6")*($O$50:$O$59))</f>
        <v>0</v>
      </c>
      <c r="I69" s="51">
        <f t="shared" si="2"/>
        <v>0</v>
      </c>
      <c r="J69" s="277"/>
      <c r="K69" s="368"/>
      <c r="L69" s="368"/>
      <c r="M69" s="89"/>
      <c r="N69" s="368"/>
      <c r="O69" s="368"/>
      <c r="P69" s="89"/>
      <c r="Q69" s="89"/>
      <c r="R69" s="89"/>
      <c r="S69" s="21"/>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58" ht="17.25" customHeight="1">
      <c r="A70" s="52" t="s">
        <v>32</v>
      </c>
      <c r="B70" s="77"/>
      <c r="C70" s="53">
        <f t="shared" ref="C70:H70" si="3">SUM(C$62:C$69)</f>
        <v>0</v>
      </c>
      <c r="D70" s="53">
        <f t="shared" si="3"/>
        <v>0</v>
      </c>
      <c r="E70" s="53">
        <f t="shared" si="3"/>
        <v>0</v>
      </c>
      <c r="F70" s="53">
        <f t="shared" si="3"/>
        <v>0</v>
      </c>
      <c r="G70" s="53">
        <f t="shared" si="3"/>
        <v>0</v>
      </c>
      <c r="H70" s="53">
        <f t="shared" si="3"/>
        <v>0</v>
      </c>
      <c r="I70" s="53">
        <f>SUM(B70:H70)</f>
        <v>0</v>
      </c>
      <c r="J70" s="277"/>
      <c r="K70" s="368"/>
      <c r="L70" s="368"/>
      <c r="M70" s="89"/>
      <c r="N70" s="368"/>
      <c r="O70" s="368"/>
      <c r="P70" s="89"/>
      <c r="Q70" s="89"/>
      <c r="R70" s="89"/>
      <c r="T70" s="367"/>
      <c r="U70" s="367"/>
      <c r="V70" s="112"/>
      <c r="X70" s="24"/>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58" ht="24" customHeight="1">
      <c r="A71" s="52" t="s">
        <v>51</v>
      </c>
      <c r="B71" s="77"/>
      <c r="C71" s="53">
        <f>SUMPRODUCT(($I$50:$I$59="WP1")*($K$50:$K$59&lt;&gt;"")*($K$50:$K$59="fuori area / outside the area")*($O$50:$O$59))</f>
        <v>0</v>
      </c>
      <c r="D71" s="53">
        <f>SUMPRODUCT(($I$50:$I$59="WP2")*($K$50:$K$59&lt;&gt;"")*($K$50:$K$59="fuori area / outside the area")*($O$50:$O$59))</f>
        <v>0</v>
      </c>
      <c r="E71" s="53">
        <f>SUMPRODUCT(($I$50:$I$59="WP3")*($K$50:$K$59&lt;&gt;"")*($K$50:$K$59="fuori area / outside the area")*($O$50:$O$59))</f>
        <v>0</v>
      </c>
      <c r="F71" s="53">
        <f>SUMPRODUCT(($I$50:$I$59="WP4")*($K$50:$K$59&lt;&gt;"")*($K$50:$K$59="fuori area / outside the area")*($O$50:$O$59))</f>
        <v>0</v>
      </c>
      <c r="G71" s="53">
        <f>SUMPRODUCT(($I$50:$I$59="WP5")*($K$50:$K$59&lt;&gt;"")*($K$50:$K$59="fuori area / outside the area")*($O$50:$O$59))</f>
        <v>0</v>
      </c>
      <c r="H71" s="53">
        <f>SUMPRODUCT(($I$50:$I$59="WP6")*($K$50:$K$59&lt;&gt;"")*($K$50:$K$59="fuori area / outside the area")*($O$50:$O$59))</f>
        <v>0</v>
      </c>
      <c r="I71" s="53">
        <f>SUM(B71:H71)</f>
        <v>0</v>
      </c>
      <c r="J71" s="277"/>
      <c r="K71" s="89"/>
      <c r="L71" s="89"/>
      <c r="M71" s="89"/>
      <c r="N71" s="89"/>
      <c r="O71" s="89"/>
      <c r="P71" s="89"/>
      <c r="Q71" s="89"/>
      <c r="R71" s="89"/>
      <c r="S71" s="25"/>
      <c r="T71" s="25"/>
      <c r="U71" s="25"/>
      <c r="V71" s="112"/>
      <c r="X71" s="112"/>
      <c r="Y71" s="112"/>
      <c r="AB71" s="112"/>
      <c r="AC71" s="112"/>
      <c r="AD71" s="112"/>
      <c r="AE71" s="112"/>
      <c r="AF71" s="112"/>
      <c r="AG71" s="112"/>
      <c r="AH71" s="112"/>
      <c r="AI71" s="23"/>
      <c r="AJ71" s="23"/>
      <c r="AK71" s="23"/>
      <c r="AL71" s="23"/>
      <c r="AM71" s="23"/>
      <c r="AN71" s="23"/>
      <c r="AO71" s="23"/>
      <c r="AP71" s="23"/>
      <c r="AQ71" s="23"/>
      <c r="AR71" s="23"/>
      <c r="AS71" s="112"/>
      <c r="AT71" s="112"/>
      <c r="AU71" s="112"/>
      <c r="AV71" s="112"/>
      <c r="AW71" s="112"/>
      <c r="AX71" s="112"/>
      <c r="AY71" s="112"/>
      <c r="AZ71" s="112"/>
      <c r="BA71" s="112"/>
      <c r="BB71" s="112"/>
      <c r="BC71" s="112"/>
      <c r="BD71" s="112"/>
      <c r="BE71" s="112"/>
      <c r="BF71" s="112"/>
    </row>
    <row r="72" spans="1:58" ht="31.5" customHeight="1">
      <c r="A72" s="52" t="s">
        <v>155</v>
      </c>
      <c r="B72" s="77"/>
      <c r="C72" s="53">
        <f>SUMPRODUCT(($I$50:$I$59="WP1")*($H$50:$H$59&lt;&gt;"")*($H$50:$H$59="SI/YES")*($O$50:$O$59))</f>
        <v>0</v>
      </c>
      <c r="D72" s="53">
        <f>SUMPRODUCT(($I$50:$I$59="WP2")*($H$50:$H$59&lt;&gt;"")*($H$50:$H$59="SI/YES")*($O$50:$O$59))</f>
        <v>0</v>
      </c>
      <c r="E72" s="53">
        <f>SUMPRODUCT(($I$50:$I$59="WP3")*($H$50:$H$59&lt;&gt;"")*($H$50:$H$59="SI/YES")*($O$50:$O$59))</f>
        <v>0</v>
      </c>
      <c r="F72" s="53">
        <f>SUMPRODUCT(($I$50:$I$59="WP4")*($H$50:$H$59&lt;&gt;"")*($H$50:$H$59="SI/YES")*($O$50:$O$59))</f>
        <v>0</v>
      </c>
      <c r="G72" s="53">
        <f>SUMPRODUCT(($I$50:$I$59="WP5")*($H$50:$H$59&lt;&gt;"")*($H$50:$H$59="SI/YES")*($O$50:$O$59))</f>
        <v>0</v>
      </c>
      <c r="H72" s="53">
        <f>SUMPRODUCT(($I$50:$I$59="WP6")*($H$50:$H$59&lt;&gt;"")*($H$50:$H$59="SI/YES")*($O$50:$O$59))</f>
        <v>0</v>
      </c>
      <c r="I72" s="53">
        <f>SUM(B72:H72)</f>
        <v>0</v>
      </c>
      <c r="J72" s="278"/>
      <c r="K72" s="90"/>
      <c r="L72" s="90"/>
      <c r="M72" s="90"/>
      <c r="N72" s="90"/>
      <c r="O72" s="91"/>
      <c r="P72" s="91"/>
      <c r="Q72" s="91"/>
      <c r="R72" s="91"/>
      <c r="S72" s="25"/>
      <c r="T72" s="25"/>
      <c r="U72" s="25"/>
      <c r="V72" s="112"/>
      <c r="X72" s="112"/>
      <c r="Y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58" ht="8.25" customHeight="1">
      <c r="A73" s="26"/>
      <c r="B73" s="26"/>
      <c r="C73" s="26"/>
      <c r="D73" s="26"/>
      <c r="E73" s="26"/>
      <c r="F73" s="54"/>
      <c r="G73" s="54"/>
      <c r="H73" s="54"/>
      <c r="I73" s="54"/>
      <c r="J73" s="54"/>
      <c r="K73" s="26"/>
      <c r="L73" s="26"/>
      <c r="M73" s="26"/>
      <c r="N73" s="26"/>
      <c r="S73" s="25"/>
      <c r="T73" s="25"/>
      <c r="U73" s="25"/>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row>
    <row r="74" spans="1:58" ht="9.75" hidden="1" customHeight="1">
      <c r="A74" s="374"/>
      <c r="B74" s="374"/>
      <c r="C74" s="374"/>
      <c r="D74" s="47"/>
      <c r="E74" s="8"/>
      <c r="F74" s="268"/>
      <c r="G74" s="268"/>
      <c r="H74" s="268"/>
      <c r="I74" s="268"/>
      <c r="J74" s="268"/>
      <c r="K74" s="4"/>
      <c r="L74" s="4"/>
      <c r="M74" s="4"/>
      <c r="N74" s="4"/>
      <c r="O74" s="4"/>
      <c r="P74" s="4"/>
      <c r="Q74" s="4"/>
      <c r="R74" s="4"/>
      <c r="S74" s="15"/>
      <c r="T74" s="15"/>
      <c r="U74" s="15"/>
    </row>
    <row r="75" spans="1:58" ht="10.5" hidden="1" customHeight="1">
      <c r="A75" s="355"/>
      <c r="B75" s="355"/>
      <c r="C75" s="355"/>
      <c r="D75" s="48"/>
      <c r="E75" s="8"/>
      <c r="F75" s="268"/>
      <c r="G75" s="268"/>
      <c r="H75" s="268"/>
      <c r="I75" s="268"/>
      <c r="J75" s="268"/>
      <c r="K75" s="4"/>
      <c r="L75" s="4"/>
      <c r="M75" s="4"/>
      <c r="N75" s="4"/>
      <c r="O75" s="4"/>
      <c r="P75" s="4"/>
      <c r="Q75" s="4"/>
      <c r="R75" s="4"/>
      <c r="S75" s="15"/>
      <c r="T75" s="15"/>
      <c r="U75" s="15"/>
    </row>
    <row r="76" spans="1:58" ht="8.25" customHeight="1">
      <c r="A76" s="12"/>
      <c r="B76" s="12"/>
      <c r="C76" s="12"/>
      <c r="D76" s="12"/>
      <c r="E76" s="12"/>
      <c r="F76" s="271"/>
      <c r="G76" s="271"/>
      <c r="H76" s="271"/>
      <c r="I76" s="271"/>
      <c r="J76" s="271"/>
      <c r="K76" s="12"/>
      <c r="L76" s="12"/>
      <c r="M76" s="12"/>
      <c r="N76" s="12"/>
      <c r="O76" s="12"/>
      <c r="P76" s="12"/>
      <c r="Q76" s="12"/>
      <c r="R76" s="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row>
    <row r="77" spans="1:58" ht="42.75" customHeight="1">
      <c r="A77" s="329" t="s">
        <v>156</v>
      </c>
      <c r="B77" s="329"/>
      <c r="C77" s="329"/>
      <c r="D77" s="329"/>
      <c r="E77" s="329"/>
      <c r="F77" s="329"/>
      <c r="G77" s="329"/>
      <c r="H77" s="329"/>
      <c r="I77" s="329"/>
      <c r="J77" s="329"/>
      <c r="K77" s="329"/>
      <c r="L77" s="329"/>
      <c r="M77" s="329"/>
      <c r="N77" s="329"/>
      <c r="O77" s="329"/>
      <c r="P77" s="113"/>
      <c r="Q77" s="113"/>
      <c r="R77" s="113"/>
    </row>
    <row r="78" spans="1:58" ht="4.5" customHeight="1">
      <c r="A78" s="12"/>
      <c r="B78" s="12"/>
      <c r="C78" s="12"/>
      <c r="D78" s="12"/>
      <c r="E78" s="12"/>
      <c r="F78" s="271"/>
      <c r="G78" s="271"/>
      <c r="H78" s="271"/>
      <c r="I78" s="271"/>
      <c r="J78" s="271"/>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58" ht="16.5" customHeight="1">
      <c r="A79" s="78" t="s">
        <v>126</v>
      </c>
      <c r="B79" s="12"/>
      <c r="C79" s="12"/>
      <c r="D79" s="12"/>
      <c r="E79" s="12"/>
      <c r="F79" s="271"/>
      <c r="G79" s="271"/>
      <c r="H79" s="271"/>
      <c r="I79" s="271"/>
      <c r="J79" s="271"/>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58" ht="3.75" customHeight="1">
      <c r="A80" s="27"/>
      <c r="B80" s="12"/>
      <c r="C80" s="12"/>
      <c r="D80" s="12"/>
      <c r="E80" s="12"/>
      <c r="F80" s="271"/>
      <c r="G80" s="271"/>
      <c r="H80" s="271"/>
      <c r="I80" s="271"/>
      <c r="J80" s="271"/>
      <c r="K80" s="12"/>
      <c r="L80" s="12"/>
      <c r="M80" s="12"/>
      <c r="N80" s="12"/>
      <c r="O80" s="12"/>
      <c r="P80" s="12"/>
      <c r="Q80" s="12"/>
      <c r="R80" s="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row>
    <row r="81" spans="1:260" ht="22.5" customHeight="1">
      <c r="A81" s="373" t="s">
        <v>187</v>
      </c>
      <c r="B81" s="373"/>
      <c r="C81" s="373"/>
      <c r="D81" s="373"/>
      <c r="E81" s="373"/>
      <c r="F81" s="373"/>
      <c r="G81" s="373"/>
      <c r="H81" s="373"/>
      <c r="I81" s="373"/>
      <c r="J81" s="373"/>
      <c r="K81" s="373"/>
      <c r="L81" s="373"/>
      <c r="M81" s="373"/>
      <c r="N81" s="373"/>
      <c r="O81" s="373"/>
      <c r="P81" s="373"/>
      <c r="Q81" s="115"/>
      <c r="R81" s="115"/>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c r="HM81" s="28"/>
      <c r="HN81" s="28"/>
      <c r="HO81" s="28"/>
      <c r="HP81" s="28"/>
      <c r="HQ81" s="28"/>
      <c r="HR81" s="28"/>
      <c r="HS81" s="28"/>
      <c r="HT81" s="28"/>
      <c r="HU81" s="28"/>
      <c r="HV81" s="28"/>
      <c r="HW81" s="28"/>
      <c r="HX81" s="28"/>
      <c r="HY81" s="28"/>
      <c r="HZ81" s="28"/>
      <c r="IA81" s="28"/>
      <c r="IB81" s="28"/>
      <c r="IC81" s="28"/>
      <c r="ID81" s="28"/>
      <c r="IE81" s="28"/>
      <c r="IF81" s="28"/>
      <c r="IG81" s="28"/>
      <c r="IH81" s="28"/>
      <c r="II81" s="28"/>
      <c r="IJ81" s="28"/>
      <c r="IK81" s="28"/>
      <c r="IL81" s="28"/>
      <c r="IM81" s="28"/>
      <c r="IN81" s="28"/>
      <c r="IO81" s="28"/>
      <c r="IP81" s="28"/>
      <c r="IQ81" s="28"/>
      <c r="IR81" s="28"/>
      <c r="IS81" s="28"/>
      <c r="IT81" s="28"/>
      <c r="IU81" s="28"/>
      <c r="IV81" s="28"/>
      <c r="IW81" s="28"/>
      <c r="IX81" s="28"/>
      <c r="IY81" s="28"/>
      <c r="IZ81" s="28"/>
    </row>
    <row r="82" spans="1:260" ht="72" customHeight="1">
      <c r="A82" s="50"/>
      <c r="B82" s="114"/>
      <c r="C82" s="114" t="str">
        <f t="shared" ref="C82:H82" si="4">C61</f>
        <v>WP1</v>
      </c>
      <c r="D82" s="114" t="str">
        <f t="shared" si="4"/>
        <v>WP2</v>
      </c>
      <c r="E82" s="114" t="str">
        <f t="shared" si="4"/>
        <v>WP3</v>
      </c>
      <c r="F82" s="114" t="str">
        <f t="shared" si="4"/>
        <v>WP4</v>
      </c>
      <c r="G82" s="114" t="str">
        <f t="shared" si="4"/>
        <v>WP5</v>
      </c>
      <c r="H82" s="114" t="str">
        <f t="shared" si="4"/>
        <v>WP6</v>
      </c>
      <c r="I82" s="114" t="s">
        <v>32</v>
      </c>
      <c r="J82" s="277"/>
      <c r="K82" s="89"/>
      <c r="L82" s="89"/>
      <c r="M82" s="89"/>
      <c r="N82" s="89"/>
      <c r="O82" s="89"/>
      <c r="P82" s="89"/>
      <c r="Q82" s="89"/>
      <c r="R82" s="89"/>
      <c r="T82" s="363"/>
      <c r="U82" s="363"/>
      <c r="V82" s="112"/>
      <c r="X82" s="18"/>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260" ht="13.5" customHeight="1">
      <c r="A83" s="114"/>
      <c r="B83" s="76"/>
      <c r="C83" s="76"/>
      <c r="D83" s="76"/>
      <c r="E83" s="76"/>
      <c r="F83" s="76"/>
      <c r="G83" s="76"/>
      <c r="H83" s="76"/>
      <c r="I83" s="76"/>
      <c r="J83" s="277"/>
      <c r="K83" s="89"/>
      <c r="L83" s="89"/>
      <c r="M83" s="89"/>
      <c r="N83" s="89"/>
      <c r="O83" s="89"/>
      <c r="P83" s="89"/>
      <c r="Q83" s="89"/>
      <c r="R83" s="89"/>
      <c r="T83" s="372"/>
      <c r="U83" s="372"/>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260" ht="13.5" customHeight="1">
      <c r="A84" s="114" t="str">
        <f t="shared" ref="A84:A90" si="5">A63</f>
        <v>P1</v>
      </c>
      <c r="B84" s="76"/>
      <c r="C84" s="86" t="str">
        <f t="shared" ref="C84:H84" si="6">IF($D$41="NO",((C127+C157+C186+C215)*20%),"€ 0,00")</f>
        <v>€ 0,00</v>
      </c>
      <c r="D84" s="86" t="str">
        <f t="shared" si="6"/>
        <v>€ 0,00</v>
      </c>
      <c r="E84" s="86" t="str">
        <f t="shared" si="6"/>
        <v>€ 0,00</v>
      </c>
      <c r="F84" s="86" t="str">
        <f t="shared" si="6"/>
        <v>€ 0,00</v>
      </c>
      <c r="G84" s="86" t="str">
        <f t="shared" si="6"/>
        <v>€ 0,00</v>
      </c>
      <c r="H84" s="86" t="str">
        <f t="shared" si="6"/>
        <v>€ 0,00</v>
      </c>
      <c r="I84" s="87">
        <f>SUM(C84:H84)</f>
        <v>0</v>
      </c>
      <c r="J84" s="277"/>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260" ht="13.5" customHeight="1">
      <c r="A85" s="114" t="str">
        <f t="shared" si="5"/>
        <v>P2</v>
      </c>
      <c r="B85" s="76"/>
      <c r="C85" s="86" t="str">
        <f>IF($D$41="NO",((C128+C158+C187+C216)*20%),"€ 0,00")</f>
        <v>€ 0,00</v>
      </c>
      <c r="D85" s="86" t="str">
        <f t="shared" ref="C85:H90" si="7">IF($D$41="NO",((D128+D158+D187+D216)*20%),"€ 0,00")</f>
        <v>€ 0,00</v>
      </c>
      <c r="E85" s="86" t="str">
        <f t="shared" si="7"/>
        <v>€ 0,00</v>
      </c>
      <c r="F85" s="86" t="str">
        <f t="shared" si="7"/>
        <v>€ 0,00</v>
      </c>
      <c r="G85" s="86" t="str">
        <f t="shared" si="7"/>
        <v>€ 0,00</v>
      </c>
      <c r="H85" s="86" t="str">
        <f t="shared" si="7"/>
        <v>€ 0,00</v>
      </c>
      <c r="I85" s="87">
        <f t="shared" ref="I85:I90" si="8">SUM(C85:H85)</f>
        <v>0</v>
      </c>
      <c r="J85" s="277"/>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260" ht="13.5" customHeight="1">
      <c r="A86" s="114" t="str">
        <f t="shared" si="5"/>
        <v>P3</v>
      </c>
      <c r="B86" s="76"/>
      <c r="C86" s="86" t="str">
        <f t="shared" si="7"/>
        <v>€ 0,00</v>
      </c>
      <c r="D86" s="86" t="str">
        <f t="shared" si="7"/>
        <v>€ 0,00</v>
      </c>
      <c r="E86" s="86" t="str">
        <f t="shared" si="7"/>
        <v>€ 0,00</v>
      </c>
      <c r="F86" s="86" t="str">
        <f t="shared" si="7"/>
        <v>€ 0,00</v>
      </c>
      <c r="G86" s="86" t="str">
        <f t="shared" si="7"/>
        <v>€ 0,00</v>
      </c>
      <c r="H86" s="86" t="str">
        <f t="shared" si="7"/>
        <v>€ 0,00</v>
      </c>
      <c r="I86" s="87">
        <f t="shared" si="8"/>
        <v>0</v>
      </c>
      <c r="J86" s="277"/>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260" ht="13.5" customHeight="1">
      <c r="A87" s="114" t="str">
        <f t="shared" si="5"/>
        <v>P4</v>
      </c>
      <c r="B87" s="76"/>
      <c r="C87" s="86" t="str">
        <f t="shared" si="7"/>
        <v>€ 0,00</v>
      </c>
      <c r="D87" s="86" t="str">
        <f t="shared" si="7"/>
        <v>€ 0,00</v>
      </c>
      <c r="E87" s="86" t="str">
        <f t="shared" si="7"/>
        <v>€ 0,00</v>
      </c>
      <c r="F87" s="86" t="str">
        <f t="shared" si="7"/>
        <v>€ 0,00</v>
      </c>
      <c r="G87" s="86" t="str">
        <f t="shared" si="7"/>
        <v>€ 0,00</v>
      </c>
      <c r="H87" s="86" t="str">
        <f t="shared" si="7"/>
        <v>€ 0,00</v>
      </c>
      <c r="I87" s="87">
        <f t="shared" si="8"/>
        <v>0</v>
      </c>
      <c r="J87" s="277"/>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260" ht="13.5" customHeight="1">
      <c r="A88" s="114" t="str">
        <f t="shared" si="5"/>
        <v>P5</v>
      </c>
      <c r="B88" s="76"/>
      <c r="C88" s="86" t="str">
        <f t="shared" si="7"/>
        <v>€ 0,00</v>
      </c>
      <c r="D88" s="86" t="str">
        <f t="shared" si="7"/>
        <v>€ 0,00</v>
      </c>
      <c r="E88" s="86" t="str">
        <f t="shared" si="7"/>
        <v>€ 0,00</v>
      </c>
      <c r="F88" s="86" t="str">
        <f t="shared" si="7"/>
        <v>€ 0,00</v>
      </c>
      <c r="G88" s="86" t="str">
        <f t="shared" si="7"/>
        <v>€ 0,00</v>
      </c>
      <c r="H88" s="86" t="str">
        <f t="shared" si="7"/>
        <v>€ 0,00</v>
      </c>
      <c r="I88" s="87">
        <f t="shared" si="8"/>
        <v>0</v>
      </c>
      <c r="J88" s="277"/>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260" ht="13.5" customHeight="1">
      <c r="A89" s="114" t="str">
        <f t="shared" si="5"/>
        <v>P6</v>
      </c>
      <c r="B89" s="76"/>
      <c r="C89" s="86" t="str">
        <f t="shared" si="7"/>
        <v>€ 0,00</v>
      </c>
      <c r="D89" s="86" t="str">
        <f t="shared" si="7"/>
        <v>€ 0,00</v>
      </c>
      <c r="E89" s="86" t="str">
        <f t="shared" si="7"/>
        <v>€ 0,00</v>
      </c>
      <c r="F89" s="86" t="str">
        <f t="shared" si="7"/>
        <v>€ 0,00</v>
      </c>
      <c r="G89" s="86" t="str">
        <f t="shared" si="7"/>
        <v>€ 0,00</v>
      </c>
      <c r="H89" s="86" t="str">
        <f t="shared" si="7"/>
        <v>€ 0,00</v>
      </c>
      <c r="I89" s="87">
        <f t="shared" si="8"/>
        <v>0</v>
      </c>
      <c r="J89" s="277"/>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260" ht="13.5" customHeight="1">
      <c r="A90" s="114" t="str">
        <f t="shared" si="5"/>
        <v>P7</v>
      </c>
      <c r="B90" s="76"/>
      <c r="C90" s="86" t="str">
        <f t="shared" si="7"/>
        <v>€ 0,00</v>
      </c>
      <c r="D90" s="86" t="str">
        <f t="shared" si="7"/>
        <v>€ 0,00</v>
      </c>
      <c r="E90" s="86" t="str">
        <f t="shared" si="7"/>
        <v>€ 0,00</v>
      </c>
      <c r="F90" s="86" t="str">
        <f t="shared" si="7"/>
        <v>€ 0,00</v>
      </c>
      <c r="G90" s="86" t="str">
        <f t="shared" si="7"/>
        <v>€ 0,00</v>
      </c>
      <c r="H90" s="86" t="str">
        <f t="shared" si="7"/>
        <v>€ 0,00</v>
      </c>
      <c r="I90" s="87">
        <f t="shared" si="8"/>
        <v>0</v>
      </c>
      <c r="J90" s="277"/>
      <c r="K90" s="89"/>
      <c r="L90" s="89"/>
      <c r="M90" s="89"/>
      <c r="N90" s="89"/>
      <c r="O90" s="89"/>
      <c r="P90" s="89"/>
      <c r="Q90" s="89"/>
      <c r="R90" s="89"/>
      <c r="T90" s="367"/>
      <c r="U90" s="367"/>
      <c r="V90" s="112"/>
      <c r="X90" s="24"/>
      <c r="Y90" s="112"/>
      <c r="Z90" s="112"/>
      <c r="AA90" s="112"/>
      <c r="AB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260" s="18" customFormat="1" ht="18.75" customHeight="1">
      <c r="A91" s="52" t="s">
        <v>32</v>
      </c>
      <c r="B91" s="76"/>
      <c r="C91" s="53">
        <f t="shared" ref="C91:I91" si="9">SUM(C$83:C$90)</f>
        <v>0</v>
      </c>
      <c r="D91" s="53">
        <f t="shared" si="9"/>
        <v>0</v>
      </c>
      <c r="E91" s="53">
        <f t="shared" si="9"/>
        <v>0</v>
      </c>
      <c r="F91" s="53">
        <f t="shared" si="9"/>
        <v>0</v>
      </c>
      <c r="G91" s="53">
        <f t="shared" si="9"/>
        <v>0</v>
      </c>
      <c r="H91" s="53">
        <f t="shared" si="9"/>
        <v>0</v>
      </c>
      <c r="I91" s="53">
        <f t="shared" si="9"/>
        <v>0</v>
      </c>
      <c r="J91" s="277"/>
      <c r="K91" s="89"/>
      <c r="L91" s="89"/>
      <c r="M91" s="89"/>
      <c r="N91" s="89"/>
      <c r="O91" s="89"/>
      <c r="P91" s="89"/>
      <c r="Q91" s="89"/>
      <c r="R91" s="89"/>
      <c r="T91" s="375"/>
      <c r="U91" s="375"/>
      <c r="V91" s="112"/>
      <c r="X91" s="29"/>
      <c r="Y91" s="112"/>
      <c r="Z91" s="112"/>
      <c r="AA91" s="112"/>
      <c r="AB91" s="112"/>
      <c r="AC91" s="2"/>
      <c r="AD91" s="2"/>
      <c r="AE91" s="2"/>
      <c r="AF91" s="2"/>
      <c r="AG91" s="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260" ht="21.75" customHeight="1">
      <c r="A92" s="52" t="s">
        <v>51</v>
      </c>
      <c r="B92" s="77"/>
      <c r="C92" s="75"/>
      <c r="D92" s="75"/>
      <c r="E92" s="75"/>
      <c r="F92" s="75"/>
      <c r="G92" s="75"/>
      <c r="H92" s="75"/>
      <c r="I92" s="85">
        <f>SUM(C92:H92)</f>
        <v>0</v>
      </c>
      <c r="J92" s="277"/>
      <c r="K92" s="89"/>
      <c r="L92" s="89"/>
      <c r="M92" s="89"/>
      <c r="N92" s="89"/>
      <c r="O92" s="89"/>
      <c r="P92" s="89"/>
      <c r="Q92" s="89"/>
      <c r="R92" s="89"/>
      <c r="S92" s="112"/>
      <c r="T92" s="112"/>
      <c r="U92" s="112"/>
      <c r="V92" s="112"/>
      <c r="W92" s="112"/>
      <c r="X92" s="112"/>
      <c r="Y92" s="112"/>
      <c r="Z92" s="112"/>
      <c r="AA92" s="112"/>
      <c r="AB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260" ht="16.5" customHeight="1">
      <c r="A93" s="12"/>
      <c r="B93" s="12"/>
      <c r="C93" s="12"/>
      <c r="D93" s="12"/>
      <c r="E93" s="12"/>
      <c r="F93" s="271"/>
      <c r="G93" s="271"/>
      <c r="H93" s="271"/>
      <c r="I93" s="271"/>
      <c r="J93" s="271"/>
      <c r="K93" s="12"/>
      <c r="L93" s="12"/>
      <c r="M93" s="12"/>
      <c r="N93" s="12"/>
      <c r="O93" s="31"/>
      <c r="P93" s="31"/>
      <c r="Q93" s="31"/>
      <c r="R93" s="31"/>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260" ht="16.5" customHeight="1">
      <c r="A94" s="78" t="s">
        <v>127</v>
      </c>
      <c r="B94" s="78"/>
      <c r="C94" s="78"/>
      <c r="D94" s="78"/>
      <c r="E94" s="78"/>
      <c r="F94" s="174"/>
      <c r="G94" s="174"/>
      <c r="H94" s="174"/>
      <c r="I94" s="174"/>
      <c r="J94" s="174"/>
      <c r="K94" s="78"/>
      <c r="L94" s="78"/>
      <c r="M94" s="78"/>
      <c r="N94" s="78"/>
      <c r="O94" s="12"/>
      <c r="P94" s="12"/>
      <c r="Q94" s="12"/>
      <c r="R94" s="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row>
    <row r="95" spans="1:260" s="35" customFormat="1" ht="17.25" customHeight="1">
      <c r="A95" s="28" t="s">
        <v>211</v>
      </c>
      <c r="B95" s="33"/>
      <c r="C95" s="33"/>
      <c r="D95" s="33"/>
      <c r="E95" s="33"/>
      <c r="F95" s="279"/>
      <c r="G95" s="279"/>
      <c r="H95" s="279"/>
      <c r="I95" s="174"/>
      <c r="J95" s="174"/>
      <c r="K95" s="36"/>
      <c r="L95" s="36"/>
      <c r="M95" s="36"/>
      <c r="N95" s="36"/>
      <c r="O95" s="36"/>
      <c r="P95" s="36"/>
      <c r="Q95" s="36"/>
      <c r="R95" s="36"/>
      <c r="S95" s="36"/>
      <c r="T95" s="36"/>
      <c r="U95" s="36"/>
      <c r="V95" s="37"/>
      <c r="W95" s="37"/>
      <c r="X95" s="37"/>
      <c r="Y95" s="37"/>
      <c r="Z95" s="37"/>
      <c r="AA95" s="37"/>
      <c r="AB95" s="37"/>
      <c r="AC95" s="37"/>
      <c r="AD95" s="37"/>
      <c r="AE95" s="37"/>
      <c r="AF95" s="37"/>
      <c r="AG95" s="37"/>
      <c r="AH95" s="37"/>
      <c r="AI95" s="37"/>
      <c r="AJ95" s="37"/>
      <c r="AK95" s="37"/>
      <c r="AL95" s="112"/>
      <c r="AM95" s="112"/>
      <c r="AN95" s="112"/>
      <c r="AO95" s="112"/>
      <c r="AP95" s="112"/>
      <c r="AQ95" s="112"/>
      <c r="AR95" s="112"/>
      <c r="AS95" s="112"/>
      <c r="AT95" s="112"/>
      <c r="AU95" s="37"/>
      <c r="AV95" s="37"/>
      <c r="AW95" s="37"/>
      <c r="AX95" s="37"/>
      <c r="AY95" s="37"/>
      <c r="AZ95" s="37"/>
      <c r="BA95" s="37"/>
      <c r="BB95" s="37"/>
      <c r="BC95" s="37"/>
      <c r="BD95" s="37"/>
      <c r="BE95" s="37"/>
      <c r="BF95" s="37"/>
    </row>
    <row r="96" spans="1:260" ht="69.75" customHeight="1">
      <c r="A96" s="50"/>
      <c r="B96" s="114"/>
      <c r="C96" s="114" t="str">
        <f t="shared" ref="C96:H96" si="10">C61</f>
        <v>WP1</v>
      </c>
      <c r="D96" s="114" t="str">
        <f t="shared" si="10"/>
        <v>WP2</v>
      </c>
      <c r="E96" s="114" t="str">
        <f t="shared" si="10"/>
        <v>WP3</v>
      </c>
      <c r="F96" s="114" t="str">
        <f t="shared" si="10"/>
        <v>WP4</v>
      </c>
      <c r="G96" s="114" t="str">
        <f t="shared" si="10"/>
        <v>WP5</v>
      </c>
      <c r="H96" s="114" t="str">
        <f t="shared" si="10"/>
        <v>WP6</v>
      </c>
      <c r="I96" s="114" t="s">
        <v>32</v>
      </c>
      <c r="J96" s="277"/>
      <c r="K96" s="89"/>
      <c r="L96" s="89"/>
      <c r="M96" s="89"/>
      <c r="N96" s="89"/>
      <c r="O96" s="89"/>
      <c r="P96" s="89"/>
      <c r="Q96" s="89"/>
      <c r="R96" s="89"/>
      <c r="T96" s="363"/>
      <c r="U96" s="363"/>
      <c r="V96" s="112"/>
      <c r="X96" s="18"/>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c r="B97" s="76"/>
      <c r="C97" s="76"/>
      <c r="D97" s="76"/>
      <c r="E97" s="76"/>
      <c r="F97" s="76"/>
      <c r="G97" s="76"/>
      <c r="H97" s="76"/>
      <c r="I97" s="76"/>
      <c r="J97" s="277"/>
      <c r="K97" s="89"/>
      <c r="L97" s="89"/>
      <c r="M97" s="89"/>
      <c r="N97" s="89"/>
      <c r="O97" s="89"/>
      <c r="P97" s="89"/>
      <c r="Q97" s="89"/>
      <c r="R97" s="89"/>
      <c r="T97" s="372"/>
      <c r="U97" s="372"/>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ref="A98:A104" si="11">A63</f>
        <v>P1</v>
      </c>
      <c r="B98" s="76"/>
      <c r="C98" s="86">
        <f>SUMPRODUCT(($J$50:$J$59="P1")*($I$50:$I$59&lt;&gt;"")*($I$50:$I$59="WP1")*($H$50:$H$59="NO")*($O$50:$O$59))*15%</f>
        <v>0</v>
      </c>
      <c r="D98" s="86">
        <f>SUMPRODUCT(($J$50:$J$59="P1")*($I$50:$I$59&lt;&gt;"")*($I$50:$I$59="WP2")*($H$50:$H$59="NO")*($O$50:$O$59))*15%</f>
        <v>0</v>
      </c>
      <c r="E98" s="86">
        <f>SUMPRODUCT(($J$50:$J$59="P1")*($I$50:$I$59&lt;&gt;"")*($I$50:$I$59="WP3")*($H$50:$H$59="NO")*($O$50:$O$59))*15%</f>
        <v>0</v>
      </c>
      <c r="F98" s="86">
        <f>SUMPRODUCT(($J$50:$J$59="P1")*($I$50:$I$59&lt;&gt;"")*($I$50:$I$59="WP4")*($H$50:$H$59="NO")*($O$50:$O$59))*15%</f>
        <v>0</v>
      </c>
      <c r="G98" s="86">
        <f>SUMPRODUCT(($J$50:$J$59="P1")*($I$50:$I$59&lt;&gt;"")*($I$50:$I$59="WP5")*($H$50:$H$59="NO")*($O$50:$O$59))*15%</f>
        <v>0</v>
      </c>
      <c r="H98" s="86">
        <f>SUMPRODUCT(($J$50:$J$59="P1")*($I$50:$I$59&lt;&gt;"")*($I$50:$I$59="WP6")*($H$50:$H$59="NO")*($O$50:$O$59))*15%</f>
        <v>0</v>
      </c>
      <c r="I98" s="87">
        <f t="shared" ref="I98:I106" si="12">SUM(C98:H98)</f>
        <v>0</v>
      </c>
      <c r="J98" s="277"/>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P2</v>
      </c>
      <c r="B99" s="76"/>
      <c r="C99" s="86">
        <f>SUMPRODUCT(($J$50:$J$59="P2")*($I$50:$I$59&lt;&gt;"")*($I$50:$I$59="WP1")*($H$50:$H$59="NO")*($O$50:$O$59))*15%</f>
        <v>0</v>
      </c>
      <c r="D99" s="86">
        <f>SUMPRODUCT(($J$50:$J$59="P2")*($I$50:$I$59&lt;&gt;"")*($I$50:$I$59="WP2")*($H$50:$H$59="NO")*($O$50:$O$59))*15%</f>
        <v>0</v>
      </c>
      <c r="E99" s="86">
        <f>SUMPRODUCT(($J$50:$J$59="P2")*($I$50:$I$59&lt;&gt;"")*($I$50:$I$59="WP3")*($H$50:$H$59="NO")*($O$50:$O$59))*15%</f>
        <v>0</v>
      </c>
      <c r="F99" s="86">
        <f>SUMPRODUCT(($J$50:$J$59="P2")*($I$50:$I$59&lt;&gt;"")*($I$50:$I$59="WP4")*($H$50:$H$59="NO")*($O$50:$O$59))*15%</f>
        <v>0</v>
      </c>
      <c r="G99" s="86">
        <f>SUMPRODUCT(($J$50:$J$59="P2")*($I$50:$I$59&lt;&gt;"")*($I$50:$I$59="WP5")*($H$50:$H$59="NO")*($O$50:$O$59))*15%</f>
        <v>0</v>
      </c>
      <c r="H99" s="86">
        <f>SUMPRODUCT(($J$50:$J$59="P2")*($I$50:$I$59&lt;&gt;"")*($I$50:$I$59="WP6")*($H$50:$H$59="NO")*($O$50:$O$59))*15%</f>
        <v>0</v>
      </c>
      <c r="I99" s="87">
        <f t="shared" si="12"/>
        <v>0</v>
      </c>
      <c r="J99" s="277"/>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P3</v>
      </c>
      <c r="B100" s="76"/>
      <c r="C100" s="86">
        <f>SUMPRODUCT(($J$50:$J$59="P3")*($I$50:$I$59&lt;&gt;"")*($I$50:$I$59="WP1")*($H$50:$H$59="NO")*($O$50:$O$59))*15%</f>
        <v>0</v>
      </c>
      <c r="D100" s="86">
        <f>SUMPRODUCT(($J$50:$J$59="P3")*($I$50:$I$59&lt;&gt;"")*($I$50:$I$59="WP2")*($H$50:$H$59="NO")*($O$50:$O$59))*15%</f>
        <v>0</v>
      </c>
      <c r="E100" s="86">
        <f>SUMPRODUCT(($J$50:$J$59="P3")*($I$50:$I$59&lt;&gt;"")*($I$50:$I$59="WP3")*($H$50:$H$59="NO")*($O$50:$O$59))*15%</f>
        <v>0</v>
      </c>
      <c r="F100" s="86">
        <f>SUMPRODUCT(($J$50:$J$59="P3")*($I$50:$I$59&lt;&gt;"")*($I$50:$I$59="WP4")*($H$50:$H$59="NO")*($O$50:$O$59))*15%</f>
        <v>0</v>
      </c>
      <c r="G100" s="86">
        <f>SUMPRODUCT(($J$50:$J$59="P3")*($I$50:$I$59&lt;&gt;"")*($I$50:$I$59="WP5")*($H$50:$H$59="NO")*($O$50:$O$59))*15%</f>
        <v>0</v>
      </c>
      <c r="H100" s="86">
        <f>SUMPRODUCT(($J$50:$J$59="P3")*($I$50:$I$59&lt;&gt;"")*($I$50:$I$59="WP6")*($H$50:$H$59="NO")*($O$50:$O$59))*15%</f>
        <v>0</v>
      </c>
      <c r="I100" s="87">
        <f t="shared" si="12"/>
        <v>0</v>
      </c>
      <c r="J100" s="277"/>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P4</v>
      </c>
      <c r="B101" s="76"/>
      <c r="C101" s="86">
        <f>SUMPRODUCT(($J$50:$J$59="P4")*($I$50:$I$59&lt;&gt;"")*($I$50:$I$59="WP1")*($H$50:$H$59="NO")*($O$50:$O$59))*15%</f>
        <v>0</v>
      </c>
      <c r="D101" s="86">
        <f>SUMPRODUCT(($J$50:$J$59="P4")*($I$50:$I$59&lt;&gt;"")*($I$50:$I$59="WP2")*($H$50:$H$59="NO")*($O$50:$O$59))*15%</f>
        <v>0</v>
      </c>
      <c r="E101" s="86">
        <f>SUMPRODUCT(($J$50:$J$59="P4")*($I$50:$I$59&lt;&gt;"")*($I$50:$I$59="WP3")*($H$50:$H$59="NO")*($O$50:$O$59))*15%</f>
        <v>0</v>
      </c>
      <c r="F101" s="86">
        <f>SUMPRODUCT(($J$50:$J$59="P4")*($I$50:$I$59&lt;&gt;"")*($I$50:$I$59="WP4")*($H$50:$H$59="NO")*($O$50:$O$59))*15%</f>
        <v>0</v>
      </c>
      <c r="G101" s="86">
        <f>SUMPRODUCT(($J$50:$J$59="P4")*($I$50:$I$59&lt;&gt;"")*($I$50:$I$59="WP5")*($H$50:$H$59="NO")*($O$50:$O$59))*15%</f>
        <v>0</v>
      </c>
      <c r="H101" s="86">
        <f>SUMPRODUCT(($J$50:$J$59="P4")*($I$50:$I$59&lt;&gt;"")*($I$50:$I$59="WP6")*($H$50:$H$59="NO")*($O$50:$O$59))*15%</f>
        <v>0</v>
      </c>
      <c r="I101" s="87">
        <f t="shared" si="12"/>
        <v>0</v>
      </c>
      <c r="J101" s="277"/>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P5</v>
      </c>
      <c r="B102" s="76"/>
      <c r="C102" s="86">
        <f>SUMPRODUCT(($J$50:$J$59="P5")*($I$50:$I$59&lt;&gt;"")*($I$50:$I$59="WP1")*($H$50:$H$59="NO")*($O$50:$O$59))*15%</f>
        <v>0</v>
      </c>
      <c r="D102" s="86">
        <f>SUMPRODUCT(($J$50:$J$59="P5")*($I$50:$I$59&lt;&gt;"")*($I$50:$I$59="WP2")*($H$50:$H$59="NO")*($O$50:$O$59))*15%</f>
        <v>0</v>
      </c>
      <c r="E102" s="86">
        <f>SUMPRODUCT(($J$50:$J$59="P5")*($I$50:$I$59&lt;&gt;"")*($I$50:$I$59="WP3")*($H$50:$H$59="NO")*($O$50:$O$59))*15%</f>
        <v>0</v>
      </c>
      <c r="F102" s="86">
        <f>SUMPRODUCT(($J$50:$J$59="P5")*($I$50:$I$59&lt;&gt;"")*($I$50:$I$59="WP4")*($H$50:$H$59="NO")*($O$50:$O$59))*15%</f>
        <v>0</v>
      </c>
      <c r="G102" s="86">
        <f>SUMPRODUCT(($J$50:$J$59="P5")*($I$50:$I$59&lt;&gt;"")*($I$50:$I$59="WP5")*($H$50:$H$59="NO")*($O$50:$O$59))*15%</f>
        <v>0</v>
      </c>
      <c r="H102" s="86">
        <f>SUMPRODUCT(($J$50:$J$59="P5")*($I$50:$I$59&lt;&gt;"")*($I$50:$I$59="WP6")*($H$50:$H$59="NO")*($O$50:$O$59))*15%</f>
        <v>0</v>
      </c>
      <c r="I102" s="87">
        <f t="shared" si="12"/>
        <v>0</v>
      </c>
      <c r="J102" s="277"/>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P6</v>
      </c>
      <c r="B103" s="76"/>
      <c r="C103" s="86">
        <f>SUMPRODUCT(($J$50:$J$59="P6")*($I$50:$I$59&lt;&gt;"")*($I$50:$I$59="WP1")*($H$50:$H$59="NO")*($O$50:$O$59))*15%</f>
        <v>0</v>
      </c>
      <c r="D103" s="86">
        <f>SUMPRODUCT(($J$50:$J$59="P6")*($I$50:$I$59&lt;&gt;"")*($I$50:$I$59="WP2")*($H$50:$H$59="NO")*($O$50:$O$59))*15%</f>
        <v>0</v>
      </c>
      <c r="E103" s="86">
        <f>SUMPRODUCT(($J$50:$J$59="P6")*($I$50:$I$59&lt;&gt;"")*($I$50:$I$59="WP3")*($H$50:$H$59="NO")*($O$50:$O$59))*15%</f>
        <v>0</v>
      </c>
      <c r="F103" s="86">
        <f>SUMPRODUCT(($J$50:$J$59="P6")*($I$50:$I$59&lt;&gt;"")*($I$50:$I$59="WP4")*($H$50:$H$59="NO")*($O$50:$O$59))*15%</f>
        <v>0</v>
      </c>
      <c r="G103" s="86">
        <f>SUMPRODUCT(($J$50:$J$59="P6")*($I$50:$I$59&lt;&gt;"")*($I$50:$I$59="WP5")*($H$50:$H$59="NO")*($O$50:$O$59))*15%</f>
        <v>0</v>
      </c>
      <c r="H103" s="86">
        <f>SUMPRODUCT(($J$50:$J$59="P6")*($I$50:$I$59&lt;&gt;"")*($I$50:$I$59="WP6")*($H$50:$H$59="NO")*($O$50:$O$59))*15%</f>
        <v>0</v>
      </c>
      <c r="I103" s="87">
        <f t="shared" si="12"/>
        <v>0</v>
      </c>
      <c r="J103" s="277"/>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13.5" customHeight="1">
      <c r="A104" s="114" t="str">
        <f t="shared" si="11"/>
        <v>P7</v>
      </c>
      <c r="B104" s="76"/>
      <c r="C104" s="86">
        <f>SUMPRODUCT(($J$50:$J$59="P7")*($I$50:$I$59&lt;&gt;"")*($I$50:$I$59="WP1")*($H$50:$H$59="NO")*($O$50:$O$59))*15%</f>
        <v>0</v>
      </c>
      <c r="D104" s="86">
        <f>SUMPRODUCT(($J$50:$J$59="P7")*($I$50:$I$59&lt;&gt;"")*($I$50:$I$59="WP2")*($H$50:$H$59="NO")*($O$50:$O$59))*15%</f>
        <v>0</v>
      </c>
      <c r="E104" s="86">
        <f>SUMPRODUCT(($J$50:$J$59="P7")*($I$50:$I$59&lt;&gt;"")*($I$50:$I$59="WP3")*($H$50:$H$59="NO")*($O$50:$O$59))*15%</f>
        <v>0</v>
      </c>
      <c r="F104" s="86">
        <f>SUMPRODUCT(($J$50:$J$59="P7")*($I$50:$I$59&lt;&gt;"")*($I$50:$I$59="WP4")*($H$50:$H$59="NO")*($O$50:$O$59))*15%</f>
        <v>0</v>
      </c>
      <c r="G104" s="86">
        <f>SUMPRODUCT(($J$50:$J$59="P7")*($I$50:$I$59&lt;&gt;"")*($I$50:$I$59="WP5")*($H$50:$H$59="NO")*($O$50:$O$59))*15%</f>
        <v>0</v>
      </c>
      <c r="H104" s="86">
        <f>SUMPRODUCT(($J$50:$J$59="P7")*($I$50:$I$59&lt;&gt;"")*($I$50:$I$59="WP6")*($H$50:$H$59="NO")*($O$50:$O$59))*15%</f>
        <v>0</v>
      </c>
      <c r="I104" s="87">
        <f t="shared" si="12"/>
        <v>0</v>
      </c>
      <c r="J104" s="277"/>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3.25" customHeight="1">
      <c r="A105" s="52" t="s">
        <v>32</v>
      </c>
      <c r="B105" s="77"/>
      <c r="C105" s="53">
        <f t="shared" ref="C105:H105" si="13">SUM((C70+C91)-C72)*15%</f>
        <v>0</v>
      </c>
      <c r="D105" s="53">
        <f t="shared" si="13"/>
        <v>0</v>
      </c>
      <c r="E105" s="53">
        <f t="shared" si="13"/>
        <v>0</v>
      </c>
      <c r="F105" s="53">
        <f t="shared" si="13"/>
        <v>0</v>
      </c>
      <c r="G105" s="53">
        <f t="shared" si="13"/>
        <v>0</v>
      </c>
      <c r="H105" s="53">
        <f t="shared" si="13"/>
        <v>0</v>
      </c>
      <c r="I105" s="53">
        <f>SUM(C105:H105)</f>
        <v>0</v>
      </c>
      <c r="J105" s="277"/>
      <c r="K105" s="89"/>
      <c r="L105" s="89"/>
      <c r="M105" s="89"/>
      <c r="N105" s="89"/>
      <c r="O105" s="89"/>
      <c r="P105" s="89"/>
      <c r="Q105" s="89"/>
      <c r="R105" s="89"/>
      <c r="T105" s="367"/>
      <c r="U105" s="367"/>
      <c r="V105" s="112"/>
      <c r="X105" s="24"/>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21.75" customHeight="1">
      <c r="A106" s="52" t="s">
        <v>51</v>
      </c>
      <c r="B106" s="77"/>
      <c r="C106" s="75"/>
      <c r="D106" s="75"/>
      <c r="E106" s="75"/>
      <c r="F106" s="75"/>
      <c r="G106" s="75"/>
      <c r="H106" s="75"/>
      <c r="I106" s="53">
        <f t="shared" si="12"/>
        <v>0</v>
      </c>
      <c r="J106" s="277"/>
      <c r="K106" s="89"/>
      <c r="L106" s="89"/>
      <c r="M106" s="89"/>
      <c r="N106" s="89"/>
      <c r="O106" s="89"/>
      <c r="P106" s="89"/>
      <c r="Q106" s="89"/>
      <c r="R106" s="89"/>
      <c r="S106" s="112"/>
      <c r="T106" s="112"/>
      <c r="U106" s="112"/>
      <c r="V106" s="112"/>
      <c r="W106" s="112"/>
      <c r="X106" s="112"/>
      <c r="Y106" s="112"/>
      <c r="Z106" s="112"/>
      <c r="AA106" s="112"/>
      <c r="AB106" s="112"/>
      <c r="AC106" s="112"/>
      <c r="AD106" s="112"/>
      <c r="AE106" s="112"/>
      <c r="AF106" s="112"/>
      <c r="AG106" s="112"/>
      <c r="AH106" s="34"/>
      <c r="AI106" s="34"/>
      <c r="AJ106" s="34"/>
      <c r="AK106" s="34"/>
      <c r="AL106" s="34"/>
      <c r="AM106" s="34"/>
      <c r="AN106" s="112"/>
      <c r="AO106" s="112"/>
      <c r="AP106" s="112"/>
      <c r="AQ106" s="112"/>
      <c r="AR106" s="112"/>
      <c r="AS106" s="112"/>
      <c r="AT106" s="112"/>
      <c r="AU106" s="112"/>
      <c r="AV106" s="112"/>
      <c r="AW106" s="112"/>
      <c r="AX106" s="112"/>
      <c r="AY106" s="112"/>
      <c r="AZ106" s="112"/>
      <c r="BA106" s="112"/>
      <c r="BB106" s="112"/>
      <c r="BC106" s="112"/>
      <c r="BD106" s="112"/>
      <c r="BE106" s="112"/>
      <c r="BF106" s="112"/>
    </row>
    <row r="107" spans="1:260" ht="16.5" customHeight="1">
      <c r="A107" s="17"/>
      <c r="B107" s="17"/>
      <c r="C107" s="17"/>
      <c r="D107" s="17"/>
      <c r="E107" s="17"/>
      <c r="F107" s="274"/>
      <c r="G107" s="274"/>
      <c r="H107" s="274"/>
      <c r="I107" s="274"/>
      <c r="J107" s="274"/>
      <c r="K107" s="17"/>
      <c r="L107" s="17"/>
      <c r="M107" s="17"/>
      <c r="N107" s="17"/>
      <c r="O107" s="17"/>
      <c r="P107" s="17"/>
      <c r="Q107" s="17"/>
      <c r="R107" s="17"/>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row>
    <row r="108" spans="1:260" ht="16.5" customHeight="1">
      <c r="A108" s="12"/>
      <c r="B108" s="12"/>
      <c r="C108" s="12"/>
      <c r="D108" s="12"/>
      <c r="E108" s="12"/>
      <c r="F108" s="271"/>
      <c r="G108" s="271"/>
      <c r="H108" s="271"/>
      <c r="I108" s="271"/>
      <c r="J108" s="271"/>
      <c r="K108" s="12"/>
      <c r="L108" s="12"/>
      <c r="M108" s="12"/>
      <c r="N108" s="12"/>
      <c r="O108" s="12"/>
      <c r="P108" s="12"/>
      <c r="Q108" s="12"/>
      <c r="R108" s="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row>
    <row r="109" spans="1:260" ht="15" customHeight="1">
      <c r="A109" s="78" t="s">
        <v>132</v>
      </c>
      <c r="B109" s="16"/>
      <c r="C109" s="16"/>
      <c r="D109" s="16"/>
      <c r="E109" s="16"/>
      <c r="F109" s="274"/>
      <c r="G109" s="274"/>
      <c r="H109" s="274"/>
      <c r="I109" s="274"/>
      <c r="J109" s="274"/>
      <c r="K109" s="16"/>
      <c r="L109" s="16"/>
      <c r="M109" s="16"/>
      <c r="N109" s="16"/>
      <c r="O109" s="1"/>
      <c r="P109" s="1"/>
      <c r="Q109" s="1"/>
      <c r="R109" s="1"/>
    </row>
    <row r="110" spans="1:260" ht="6.75" customHeight="1">
      <c r="A110" s="12"/>
      <c r="B110" s="12"/>
      <c r="C110" s="12"/>
      <c r="D110" s="12"/>
      <c r="E110" s="12"/>
      <c r="F110" s="271"/>
      <c r="G110" s="271"/>
      <c r="H110" s="271"/>
      <c r="I110" s="271"/>
      <c r="J110" s="271"/>
      <c r="K110" s="12"/>
      <c r="L110" s="12"/>
      <c r="M110" s="12"/>
      <c r="N110" s="12"/>
      <c r="O110" s="12"/>
      <c r="P110" s="12"/>
      <c r="Q110" s="12"/>
      <c r="R110" s="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row>
    <row r="111" spans="1:260" s="32" customFormat="1" ht="104.25" customHeight="1">
      <c r="A111" s="354" t="s">
        <v>192</v>
      </c>
      <c r="B111" s="354"/>
      <c r="C111" s="354"/>
      <c r="D111" s="354"/>
      <c r="E111" s="354"/>
      <c r="F111" s="354"/>
      <c r="G111" s="354"/>
      <c r="H111" s="354"/>
      <c r="I111" s="354"/>
      <c r="J111" s="354"/>
      <c r="K111" s="354"/>
      <c r="L111" s="354"/>
      <c r="M111" s="354"/>
      <c r="N111" s="354"/>
      <c r="O111" s="354"/>
      <c r="P111" s="89"/>
      <c r="Q111" s="115"/>
      <c r="R111" s="115"/>
      <c r="IZ111" s="2"/>
    </row>
    <row r="112" spans="1:260" ht="23.25" customHeight="1">
      <c r="A112" s="356" t="s">
        <v>72</v>
      </c>
      <c r="B112" s="357" t="s">
        <v>27</v>
      </c>
      <c r="C112" s="357"/>
      <c r="D112" s="357"/>
      <c r="E112" s="357"/>
      <c r="F112" s="357"/>
      <c r="G112" s="358" t="s">
        <v>111</v>
      </c>
      <c r="H112" s="366" t="s">
        <v>128</v>
      </c>
      <c r="I112" s="366"/>
      <c r="J112" s="366"/>
      <c r="K112" s="366"/>
      <c r="L112" s="366"/>
      <c r="M112" s="366"/>
      <c r="N112" s="366"/>
      <c r="O112" s="366"/>
      <c r="P112" s="89"/>
      <c r="Q112" s="89"/>
      <c r="R112" s="96"/>
      <c r="T112" s="18"/>
      <c r="U112" s="18"/>
      <c r="V112" s="363"/>
      <c r="W112" s="363"/>
      <c r="X112" s="363"/>
      <c r="Y112" s="363"/>
      <c r="Z112" s="363"/>
      <c r="AA112" s="363"/>
      <c r="AB112" s="363"/>
      <c r="AC112" s="363"/>
      <c r="AD112" s="363"/>
      <c r="AE112" s="363"/>
      <c r="AF112" s="363"/>
      <c r="AG112" s="363"/>
      <c r="AH112" s="363"/>
      <c r="AI112" s="363"/>
      <c r="AJ112" s="363"/>
      <c r="AK112" s="363"/>
      <c r="AL112" s="363"/>
      <c r="AM112" s="363"/>
      <c r="AN112" s="363"/>
      <c r="AO112" s="363"/>
      <c r="AP112" s="363"/>
      <c r="AQ112" s="363"/>
      <c r="AR112" s="363"/>
      <c r="AS112" s="363"/>
      <c r="AT112" s="363"/>
      <c r="AU112" s="363"/>
      <c r="AV112" s="363"/>
      <c r="AW112" s="363"/>
      <c r="AX112" s="363"/>
      <c r="AY112" s="363"/>
      <c r="AZ112" s="363"/>
      <c r="BA112" s="363"/>
      <c r="BB112" s="363"/>
      <c r="BC112" s="363"/>
      <c r="BD112" s="363"/>
      <c r="BE112" s="363"/>
      <c r="BF112" s="363"/>
    </row>
    <row r="113" spans="1:58" ht="78" customHeight="1">
      <c r="A113" s="356"/>
      <c r="B113" s="357"/>
      <c r="C113" s="357"/>
      <c r="D113" s="357"/>
      <c r="E113" s="357"/>
      <c r="F113" s="357"/>
      <c r="G113" s="359"/>
      <c r="H113" s="246" t="s">
        <v>138</v>
      </c>
      <c r="I113" s="138" t="s">
        <v>112</v>
      </c>
      <c r="J113" s="138" t="s">
        <v>129</v>
      </c>
      <c r="K113" s="138" t="s">
        <v>31</v>
      </c>
      <c r="L113" s="139" t="s">
        <v>123</v>
      </c>
      <c r="M113" s="139" t="s">
        <v>124</v>
      </c>
      <c r="N113" s="139" t="s">
        <v>125</v>
      </c>
      <c r="O113" s="114" t="s">
        <v>115</v>
      </c>
      <c r="P113" s="89"/>
      <c r="Q113" s="89"/>
      <c r="R113" s="97"/>
      <c r="S113" s="112"/>
      <c r="V113" s="112"/>
      <c r="W113" s="19"/>
      <c r="X113" s="19"/>
      <c r="Y113" s="19"/>
      <c r="Z113" s="112"/>
      <c r="AA113" s="19"/>
      <c r="AB113" s="19"/>
      <c r="AC113" s="19"/>
      <c r="AD113" s="112"/>
      <c r="AE113" s="19"/>
      <c r="AF113" s="19"/>
      <c r="AG113" s="19"/>
      <c r="AH113" s="112"/>
      <c r="AI113" s="19"/>
      <c r="AJ113" s="19"/>
      <c r="AK113" s="19"/>
      <c r="AL113" s="112"/>
      <c r="AM113" s="19"/>
      <c r="AN113" s="19"/>
      <c r="AO113" s="19"/>
      <c r="AP113" s="112"/>
      <c r="AQ113" s="19"/>
      <c r="AR113" s="19"/>
      <c r="AS113" s="19"/>
      <c r="AT113" s="112"/>
      <c r="AU113" s="19"/>
      <c r="AV113" s="19"/>
      <c r="AW113" s="19"/>
      <c r="AX113" s="112"/>
      <c r="AY113" s="19"/>
      <c r="AZ113" s="19"/>
      <c r="BA113" s="19"/>
      <c r="BB113" s="112"/>
      <c r="BC113" s="19"/>
      <c r="BD113" s="19"/>
      <c r="BE113" s="19"/>
      <c r="BF113" s="363"/>
    </row>
    <row r="114" spans="1:58" ht="15" customHeight="1">
      <c r="A114" s="348"/>
      <c r="B114" s="380"/>
      <c r="C114" s="380"/>
      <c r="D114" s="380"/>
      <c r="E114" s="380"/>
      <c r="F114" s="380"/>
      <c r="G114" s="302"/>
      <c r="H114" s="302"/>
      <c r="I114" s="302"/>
      <c r="J114" s="302"/>
      <c r="K114" s="302"/>
      <c r="L114" s="302"/>
      <c r="M114" s="302"/>
      <c r="N114" s="303"/>
      <c r="O114" s="240">
        <f t="shared" ref="O114:O123" si="14">M114*N114</f>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2.75" customHeight="1">
      <c r="A115" s="348"/>
      <c r="B115" s="380"/>
      <c r="C115" s="380"/>
      <c r="D115" s="380"/>
      <c r="E115" s="380"/>
      <c r="F115" s="380"/>
      <c r="G115" s="302"/>
      <c r="H115" s="302"/>
      <c r="I115" s="302"/>
      <c r="J115" s="302"/>
      <c r="K115" s="302"/>
      <c r="L115" s="302"/>
      <c r="M115" s="302"/>
      <c r="N115" s="303"/>
      <c r="O115" s="241">
        <f t="shared" si="14"/>
        <v>0</v>
      </c>
      <c r="P115" s="89"/>
      <c r="Q115" s="89"/>
      <c r="R115" s="98"/>
      <c r="S115" s="35"/>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380"/>
      <c r="C116" s="380"/>
      <c r="D116" s="380"/>
      <c r="E116" s="380"/>
      <c r="F116" s="380"/>
      <c r="G116" s="302"/>
      <c r="H116" s="302"/>
      <c r="I116" s="302"/>
      <c r="J116" s="302"/>
      <c r="K116" s="302"/>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380"/>
      <c r="C117" s="380"/>
      <c r="D117" s="380"/>
      <c r="E117" s="380"/>
      <c r="F117" s="380"/>
      <c r="G117" s="302"/>
      <c r="H117" s="302"/>
      <c r="I117" s="302"/>
      <c r="J117" s="302"/>
      <c r="K117" s="302"/>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380"/>
      <c r="C118" s="380"/>
      <c r="D118" s="380"/>
      <c r="E118" s="380"/>
      <c r="F118" s="380"/>
      <c r="G118" s="302"/>
      <c r="H118" s="302"/>
      <c r="I118" s="302"/>
      <c r="J118" s="302"/>
      <c r="K118" s="302"/>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380"/>
      <c r="C119" s="380"/>
      <c r="D119" s="380"/>
      <c r="E119" s="380"/>
      <c r="F119" s="380"/>
      <c r="G119" s="302"/>
      <c r="H119" s="302"/>
      <c r="I119" s="302"/>
      <c r="J119" s="302"/>
      <c r="K119" s="302"/>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380"/>
      <c r="C120" s="380"/>
      <c r="D120" s="380"/>
      <c r="E120" s="380"/>
      <c r="F120" s="380"/>
      <c r="G120" s="302"/>
      <c r="H120" s="302"/>
      <c r="I120" s="302"/>
      <c r="J120" s="302"/>
      <c r="K120" s="302"/>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380"/>
      <c r="C121" s="380"/>
      <c r="D121" s="380"/>
      <c r="E121" s="380"/>
      <c r="F121" s="380"/>
      <c r="G121" s="302"/>
      <c r="H121" s="302"/>
      <c r="I121" s="302"/>
      <c r="J121" s="302"/>
      <c r="K121" s="302"/>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 customHeight="1">
      <c r="A122" s="348"/>
      <c r="B122" s="380"/>
      <c r="C122" s="380"/>
      <c r="D122" s="380"/>
      <c r="E122" s="380"/>
      <c r="F122" s="380"/>
      <c r="G122" s="302"/>
      <c r="H122" s="302"/>
      <c r="I122" s="302"/>
      <c r="J122" s="302"/>
      <c r="K122" s="302"/>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ht="15.75" customHeight="1">
      <c r="A123" s="348"/>
      <c r="B123" s="380"/>
      <c r="C123" s="380"/>
      <c r="D123" s="380"/>
      <c r="E123" s="380"/>
      <c r="F123" s="380"/>
      <c r="G123" s="302"/>
      <c r="H123" s="302"/>
      <c r="I123" s="302"/>
      <c r="J123" s="302"/>
      <c r="K123" s="302"/>
      <c r="L123" s="302"/>
      <c r="M123" s="302"/>
      <c r="N123" s="303"/>
      <c r="O123" s="241">
        <f t="shared" si="14"/>
        <v>0</v>
      </c>
      <c r="P123" s="89"/>
      <c r="Q123" s="89"/>
      <c r="R123" s="98"/>
      <c r="S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52" t="s">
        <v>32</v>
      </c>
      <c r="B124" s="238"/>
      <c r="C124" s="238"/>
      <c r="D124" s="238"/>
      <c r="E124" s="238"/>
      <c r="F124" s="280"/>
      <c r="G124" s="280"/>
      <c r="H124" s="275"/>
      <c r="I124" s="280"/>
      <c r="J124" s="280"/>
      <c r="K124" s="238"/>
      <c r="L124" s="238"/>
      <c r="M124" s="238"/>
      <c r="N124" s="238"/>
      <c r="O124" s="239">
        <f>SUM(O114:O123)</f>
        <v>0</v>
      </c>
      <c r="P124" s="89"/>
      <c r="Q124" s="89"/>
      <c r="R124" s="95"/>
      <c r="S124" s="22"/>
      <c r="T124" s="21"/>
      <c r="U124" s="21"/>
      <c r="V124" s="22"/>
      <c r="W124" s="21"/>
      <c r="X124" s="21"/>
      <c r="Y124" s="22"/>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ht="65.25" customHeight="1">
      <c r="A125" s="50"/>
      <c r="B125" s="114"/>
      <c r="C125" s="114" t="str">
        <f t="shared" ref="C125:H125" si="15">C61</f>
        <v>WP1</v>
      </c>
      <c r="D125" s="114" t="str">
        <f t="shared" si="15"/>
        <v>WP2</v>
      </c>
      <c r="E125" s="114" t="str">
        <f t="shared" si="15"/>
        <v>WP3</v>
      </c>
      <c r="F125" s="114" t="str">
        <f t="shared" si="15"/>
        <v>WP4</v>
      </c>
      <c r="G125" s="114" t="str">
        <f t="shared" si="15"/>
        <v>WP5</v>
      </c>
      <c r="H125" s="114" t="str">
        <f t="shared" si="15"/>
        <v>WP6</v>
      </c>
      <c r="I125" s="114" t="s">
        <v>32</v>
      </c>
      <c r="J125" s="277"/>
      <c r="K125" s="89"/>
      <c r="L125" s="89"/>
      <c r="M125" s="89"/>
      <c r="N125" s="89"/>
      <c r="O125" s="89"/>
      <c r="P125" s="89"/>
      <c r="Q125" s="89"/>
      <c r="R125" s="89"/>
      <c r="V125" s="112"/>
      <c r="X125" s="18"/>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20.25" customHeight="1">
      <c r="A126" s="114"/>
      <c r="B126" s="76"/>
      <c r="C126" s="76"/>
      <c r="D126" s="76"/>
      <c r="E126" s="76"/>
      <c r="F126" s="76"/>
      <c r="G126" s="76"/>
      <c r="H126" s="76"/>
      <c r="I126" s="87">
        <f>SUM(B126)</f>
        <v>0</v>
      </c>
      <c r="J126" s="277"/>
      <c r="K126" s="379" t="str">
        <f>IF(C134&lt;=K135,"OK","ERRORE - progetto non ammissibile! Rideterminare la percentuale che non deve superare il 4% dei costi del WP 1/Ineligible project! Revise the percentage that shall not exceed the maximum percentage of 4% of the total cost on WP 1!")</f>
        <v>OK</v>
      </c>
      <c r="L126" s="379"/>
      <c r="M126" s="89"/>
      <c r="N126" s="368" t="str">
        <f>IF(I134=O124,"OK","ERRORE - Seleziona una delle opzioni WP e/o Periodo per ogni voce di spesa / ERROR -  Select one of the option WP and/or Period per each single budget line!")</f>
        <v>OK</v>
      </c>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ref="A127:A133" si="16">A63</f>
        <v>P1</v>
      </c>
      <c r="B127" s="76"/>
      <c r="C127" s="51">
        <f>SUMPRODUCT(($J$114:$J$123="P1")*($I$114:$I$123&lt;&gt;"")*($I$114:$I$123="WP1")*($O$114:$O$123))</f>
        <v>0</v>
      </c>
      <c r="D127" s="51">
        <f>SUMPRODUCT(($J$114:$J$123="P1")*($I$114:$I$123&lt;&gt;"")*($I$114:$I$123="WP2")*($O$114:$O$123))</f>
        <v>0</v>
      </c>
      <c r="E127" s="51">
        <f>SUMPRODUCT(($J$114:$J$123="P1")*($I$114:$I$123&lt;&gt;"")*($I$114:$I$123="WP3")*($O$114:$O$123))</f>
        <v>0</v>
      </c>
      <c r="F127" s="51">
        <f>SUMPRODUCT(($J$114:$J$123="P1")*($I$114:$I$123&lt;&gt;"")*($I$114:$I$123="WP4")*($O$114:$O$123))</f>
        <v>0</v>
      </c>
      <c r="G127" s="51">
        <f>SUMPRODUCT(($J$114:$J$123="P1")*($I$114:$I$123&lt;&gt;"")*($I$114:$I$123="WP5")*($O$114:$O$123))</f>
        <v>0</v>
      </c>
      <c r="H127" s="51">
        <f>SUMPRODUCT(($J$114:$J$123="P1")*($I$114:$I$123&lt;&gt;"")*($I$114:$I$123="WP6")*($O$114:$O$123))</f>
        <v>0</v>
      </c>
      <c r="I127" s="87">
        <f>SUM(C127:H127)</f>
        <v>0</v>
      </c>
      <c r="J127" s="277"/>
      <c r="K127" s="379"/>
      <c r="L127" s="379"/>
      <c r="M127" s="89"/>
      <c r="N127" s="368"/>
      <c r="O127" s="368"/>
      <c r="P127" s="89"/>
      <c r="Q127" s="89"/>
      <c r="R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P2</v>
      </c>
      <c r="B128" s="76"/>
      <c r="C128" s="51">
        <f>SUMPRODUCT(($J$114:$J$123="P2")*($I$114:$I$123&lt;&gt;"")*($I$114:$I$123="WP1")*($O$114:$O$123))</f>
        <v>0</v>
      </c>
      <c r="D128" s="51">
        <f>SUMPRODUCT(($J$114:$J$123="P2")*($I$114:$I$123&lt;&gt;"")*($I$114:$I$123="WP2")*($O$114:$O$123))</f>
        <v>0</v>
      </c>
      <c r="E128" s="51">
        <f>SUMPRODUCT(($J$114:$J$123="P2")*($I$114:$I$123&lt;&gt;"")*($I$114:$I$123="WP3")*($O$114:$O$123))</f>
        <v>0</v>
      </c>
      <c r="F128" s="51">
        <f>SUMPRODUCT(($J$114:$J$123="P2")*($I$114:$I$123&lt;&gt;"")*($I$114:$I$123="WP4")*($O$114:$O$123))</f>
        <v>0</v>
      </c>
      <c r="G128" s="51">
        <f>SUMPRODUCT(($J$114:$J$123="P2")*($I$114:$I$123&lt;&gt;"")*($I$114:$I$123="WP5")*($O$114:$O$123))</f>
        <v>0</v>
      </c>
      <c r="H128" s="51">
        <f>SUMPRODUCT(($J$114:$J$123="P2")*($I$114:$I$123&lt;&gt;"")*($I$114:$I$123="WP6")*($O$114:$O$123))</f>
        <v>0</v>
      </c>
      <c r="I128" s="87">
        <f t="shared" ref="I128:I133" si="17">SUM(C128:H128)</f>
        <v>0</v>
      </c>
      <c r="J128" s="277"/>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P3</v>
      </c>
      <c r="B129" s="76"/>
      <c r="C129" s="51">
        <f>SUMPRODUCT(($J$114:$J$123="P3")*($I$114:$I$123&lt;&gt;"")*($I$114:$I$123="WP1")*($O$114:$O$123))</f>
        <v>0</v>
      </c>
      <c r="D129" s="51">
        <f>SUMPRODUCT(($J$114:$J$123="P3")*($I$114:$I$123&lt;&gt;"")*($I$114:$I$123="WP2")*($O$114:$O$123))</f>
        <v>0</v>
      </c>
      <c r="E129" s="51">
        <f>SUMPRODUCT(($J$114:$J$123="P3")*($I$114:$I$123&lt;&gt;"")*($I$114:$I$123="WP3")*($O$114:$O$123))</f>
        <v>0</v>
      </c>
      <c r="F129" s="51">
        <f>SUMPRODUCT(($J$114:$J$123="P3")*($I$114:$I$123&lt;&gt;"")*($I$114:$I$123="WP4")*($O$114:$O$123))</f>
        <v>0</v>
      </c>
      <c r="G129" s="51">
        <f>SUMPRODUCT(($J$114:$J$123="P3")*($I$114:$I$123&lt;&gt;"")*($I$114:$I$123="WP5")*($O$114:$O$123))</f>
        <v>0</v>
      </c>
      <c r="H129" s="51">
        <f>SUMPRODUCT(($J$114:$J$123="P3")*($I$114:$I$123&lt;&gt;"")*($I$114:$I$123="WP6")*($O$114:$O$123))</f>
        <v>0</v>
      </c>
      <c r="I129" s="87">
        <f t="shared" si="17"/>
        <v>0</v>
      </c>
      <c r="J129" s="277"/>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P4</v>
      </c>
      <c r="B130" s="76"/>
      <c r="C130" s="51">
        <f>SUMPRODUCT(($J$114:$J$123="P4")*($I$114:$I$123&lt;&gt;"")*($I$114:$I$123="WP1")*($O$114:$O$123))</f>
        <v>0</v>
      </c>
      <c r="D130" s="51">
        <f>SUMPRODUCT(($J$114:$J$123="P4")*($I$114:$I$123&lt;&gt;"")*($I$114:$I$123="WP2")*($O$114:$O$123))</f>
        <v>0</v>
      </c>
      <c r="E130" s="51">
        <f>SUMPRODUCT(($J$114:$J$123="P4")*($I$114:$I$123&lt;&gt;"")*($I$114:$I$123="WP3")*($O$114:$O$123))</f>
        <v>0</v>
      </c>
      <c r="F130" s="51">
        <f>SUMPRODUCT(($J$114:$J$123="P4")*($I$114:$I$123&lt;&gt;"")*($I$114:$I$123="WP4")*($O$114:$O$123))</f>
        <v>0</v>
      </c>
      <c r="G130" s="51">
        <f>SUMPRODUCT(($J$114:$J$123="P4")*($I$114:$I$123&lt;&gt;"")*($I$114:$I$123="WP5")*($O$114:$O$123))</f>
        <v>0</v>
      </c>
      <c r="H130" s="51">
        <f>SUMPRODUCT(($J$114:$J$123="P4")*($I$114:$I$123&lt;&gt;"")*($I$114:$I$123="WP6")*($O$114:$O$123))</f>
        <v>0</v>
      </c>
      <c r="I130" s="87">
        <f t="shared" si="17"/>
        <v>0</v>
      </c>
      <c r="J130" s="277"/>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P5</v>
      </c>
      <c r="B131" s="76"/>
      <c r="C131" s="51">
        <f>SUMPRODUCT(($J$114:$J$123="P5")*($I$114:$I$123&lt;&gt;"")*($I$114:$I$123="WP1")*($O$114:$O$123))</f>
        <v>0</v>
      </c>
      <c r="D131" s="51">
        <f>SUMPRODUCT(($J$114:$J$123="P5")*($I$114:$I$123&lt;&gt;"")*($I$114:$I$123="WP2")*($O$114:$O$123))</f>
        <v>0</v>
      </c>
      <c r="E131" s="51">
        <f>SUMPRODUCT(($J$114:$J$123="P5")*($I$114:$I$123&lt;&gt;"")*($I$114:$I$123="WP3")*($O$114:$O$123))</f>
        <v>0</v>
      </c>
      <c r="F131" s="51">
        <f>SUMPRODUCT(($J$114:$J$123="P5")*($I$114:$I$123&lt;&gt;"")*($I$114:$I$123="WP4")*($O$114:$O$123))</f>
        <v>0</v>
      </c>
      <c r="G131" s="51">
        <f>SUMPRODUCT(($J$114:$J$123="P5")*($I$114:$I$123&lt;&gt;"")*($I$114:$I$123="WP5")*($O$114:$O$123))</f>
        <v>0</v>
      </c>
      <c r="H131" s="51">
        <f>SUMPRODUCT(($J$114:$J$123="P5")*($I$114:$I$123&lt;&gt;"")*($I$114:$I$123="WP6")*($O$114:$O$123))</f>
        <v>0</v>
      </c>
      <c r="I131" s="87">
        <f t="shared" si="17"/>
        <v>0</v>
      </c>
      <c r="J131" s="277"/>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P6</v>
      </c>
      <c r="B132" s="76"/>
      <c r="C132" s="51">
        <f>SUMPRODUCT(($J$114:$J$123="P6")*($I$114:$I$123&lt;&gt;"")*($I$114:$I$123="WP1")*($O$114:$O$123))</f>
        <v>0</v>
      </c>
      <c r="D132" s="51">
        <f>SUMPRODUCT(($J$114:$J$123="P6")*($I$114:$I$123&lt;&gt;"")*($I$114:$I$123="WP2")*($O$114:$O$123))</f>
        <v>0</v>
      </c>
      <c r="E132" s="51">
        <f>SUMPRODUCT(($J$114:$J$123="P6")*($I$114:$I$123&lt;&gt;"")*($I$114:$I$123="WP3")*($O$114:$O$123))</f>
        <v>0</v>
      </c>
      <c r="F132" s="51">
        <f>SUMPRODUCT(($J$114:$J$123="P6")*($I$114:$I$123&lt;&gt;"")*($I$114:$I$123="WP4")*($O$114:$O$123))</f>
        <v>0</v>
      </c>
      <c r="G132" s="51">
        <f>SUMPRODUCT(($J$114:$J$123="P6")*($I$114:$I$123&lt;&gt;"")*($I$114:$I$123="WP5")*($O$114:$O$123))</f>
        <v>0</v>
      </c>
      <c r="H132" s="51">
        <f>SUMPRODUCT(($J$114:$J$123="P6")*($I$114:$I$123&lt;&gt;"")*($I$114:$I$123="WP6")*($O$114:$O$123))</f>
        <v>0</v>
      </c>
      <c r="I132" s="87">
        <f t="shared" si="17"/>
        <v>0</v>
      </c>
      <c r="J132" s="277"/>
      <c r="K132" s="379"/>
      <c r="L132" s="379"/>
      <c r="M132" s="89"/>
      <c r="N132" s="368"/>
      <c r="O132" s="368"/>
      <c r="P132" s="89"/>
      <c r="V132" s="112"/>
      <c r="X132" s="24"/>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13.5" customHeight="1">
      <c r="A133" s="114" t="str">
        <f t="shared" si="16"/>
        <v>P7</v>
      </c>
      <c r="B133" s="76"/>
      <c r="C133" s="51">
        <f>SUMPRODUCT(($J$114:$J$123="P7")*($I$114:$I$123&lt;&gt;"")*($I$114:$I$123="WP1")*($O$114:$O$123))</f>
        <v>0</v>
      </c>
      <c r="D133" s="51">
        <f>SUMPRODUCT(($J$114:$J$123="P7")*($I$114:$I$123&lt;&gt;"")*($I$114:$I$123="WP2")*($O$114:$O$123))</f>
        <v>0</v>
      </c>
      <c r="E133" s="51">
        <f>SUMPRODUCT(($J$114:$J$123="P7")*($I$114:$I$123&lt;&gt;"")*($I$114:$I$123="WP3")*($O$114:$O$123))</f>
        <v>0</v>
      </c>
      <c r="F133" s="51">
        <f>SUMPRODUCT(($J$114:$J$123="P7")*($I$114:$I$123&lt;&gt;"")*($I$114:$I$123="WP4")*($O$114:$O$123))</f>
        <v>0</v>
      </c>
      <c r="G133" s="51">
        <f>SUMPRODUCT(($J$114:$J$123="P7")*($I$114:$I$123&lt;&gt;"")*($I$114:$I$123="WP5")*($O$114:$O$123))</f>
        <v>0</v>
      </c>
      <c r="H133" s="51">
        <f>SUMPRODUCT(($J$114:$J$123="P7")*($I$114:$I$123&lt;&gt;"")*($I$114:$I$123="WP6")*($O$114:$O$123))</f>
        <v>0</v>
      </c>
      <c r="I133" s="87">
        <f t="shared" si="17"/>
        <v>0</v>
      </c>
      <c r="J133" s="277"/>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21.75" customHeight="1">
      <c r="A134" s="52" t="s">
        <v>32</v>
      </c>
      <c r="B134" s="53"/>
      <c r="C134" s="53">
        <f t="shared" ref="C134:H134" si="18">SUM(C127:C133)</f>
        <v>0</v>
      </c>
      <c r="D134" s="53">
        <f t="shared" si="18"/>
        <v>0</v>
      </c>
      <c r="E134" s="53">
        <f t="shared" si="18"/>
        <v>0</v>
      </c>
      <c r="F134" s="53">
        <f t="shared" si="18"/>
        <v>0</v>
      </c>
      <c r="G134" s="53">
        <f t="shared" si="18"/>
        <v>0</v>
      </c>
      <c r="H134" s="53">
        <f t="shared" si="18"/>
        <v>0</v>
      </c>
      <c r="I134" s="53">
        <f>SUM(I126:I133)</f>
        <v>0</v>
      </c>
      <c r="J134" s="277"/>
      <c r="K134" s="89"/>
      <c r="L134" s="89"/>
      <c r="M134" s="89"/>
      <c r="N134" s="89"/>
      <c r="O134" s="89"/>
      <c r="P134" s="89"/>
      <c r="V134" s="112"/>
      <c r="X134" s="24"/>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18.75" customHeight="1">
      <c r="A135" s="52" t="s">
        <v>51</v>
      </c>
      <c r="B135" s="77"/>
      <c r="C135" s="53">
        <f>SUMPRODUCT(($I$114:$I$123="WP1")*($K$114:$K$123&lt;&gt;"")*($K$114:$K$123="fuori area / outside the area")*($O$114:$O$123))</f>
        <v>0</v>
      </c>
      <c r="D135" s="53">
        <f>SUMPRODUCT(($I$114:$I$123="WP2")*($K$114:$K$123&lt;&gt;"")*($K$114:$K$123="fuori area / outside the area")*($O$114:$O$123))</f>
        <v>0</v>
      </c>
      <c r="E135" s="53">
        <f>SUMPRODUCT(($I$114:$I$123="WP3")*($K$114:$K$123&lt;&gt;"")*($K$114:$K$123="fuori area / outside the area")*($O$114:$O$123))</f>
        <v>0</v>
      </c>
      <c r="F135" s="53">
        <f>SUMPRODUCT(($I$114:$I$123="WP4")*($K$114:$K$123&lt;&gt;"")*($K$114:$K$123="fuori area / outside the area")*($O$114:$O$123))</f>
        <v>0</v>
      </c>
      <c r="G135" s="53">
        <f>SUMPRODUCT(($I$114:$I$123="WP5")*($K$114:$K$123&lt;&gt;"")*($K$114:$K$123="fuori area / outside the area")*($O$114:$O$123))</f>
        <v>0</v>
      </c>
      <c r="H135" s="53">
        <f>SUMPRODUCT(($I$114:$I$123="WP6")*($K$114:$K$123&lt;&gt;"")*($K$114:$K$123="fuori area / outside the area")*($O$114:$O$123))</f>
        <v>0</v>
      </c>
      <c r="I135" s="53">
        <f>SUM(C135:H135)</f>
        <v>0</v>
      </c>
      <c r="J135" s="311">
        <f>SUMPRODUCT(($I$114:$I$123&lt;&gt;"")*($I$114:$I$123="WP1")*($O$114:$O$123))</f>
        <v>0</v>
      </c>
      <c r="K135" s="312">
        <f>C252*0.04</f>
        <v>0</v>
      </c>
      <c r="L135" s="89"/>
      <c r="M135" s="89"/>
      <c r="N135" s="89"/>
      <c r="O135" s="89"/>
      <c r="P135" s="89"/>
      <c r="Q135" s="89"/>
      <c r="R135" s="89"/>
      <c r="S135" s="25"/>
      <c r="T135" s="25"/>
      <c r="U135" s="25"/>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row>
    <row r="136" spans="1:260" ht="32.25" customHeight="1">
      <c r="A136" s="52" t="s">
        <v>155</v>
      </c>
      <c r="B136" s="77"/>
      <c r="C136" s="53">
        <f>SUMPRODUCT(($I$114:$I$123="WP1")*($H$114:$H$123&lt;&gt;"")*($H$114:$H$123="SI/YES")*($O$114:$O$123))</f>
        <v>0</v>
      </c>
      <c r="D136" s="53">
        <f>SUMPRODUCT(($I$114:$I$123="WP2")*($H$114:$H$123&lt;&gt;"")*($H$114:$H$123="SI/YES")*($O$114:$O$123))</f>
        <v>0</v>
      </c>
      <c r="E136" s="53">
        <f>SUMPRODUCT(($I$114:$I$123="WP3")*($H$114:$H$123&lt;&gt;"")*($H$114:$H$123="SI/YES")*($O$114:$O$123))</f>
        <v>0</v>
      </c>
      <c r="F136" s="53">
        <f>SUMPRODUCT(($I$114:$I$123="WP4")*($H$114:$H$123&lt;&gt;"")*($H$114:$H$123="SI/YES")*($O$114:$O$123))</f>
        <v>0</v>
      </c>
      <c r="G136" s="53">
        <f>SUMPRODUCT(($I$114:$I$123="WP5")*($H$114:$H$123&lt;&gt;"")*($H$114:$H$123="SI/YES")*($O$114:$O$123))</f>
        <v>0</v>
      </c>
      <c r="H136" s="53">
        <f>SUMPRODUCT(($I$114:$I$123="WP6")*($H$114:$H$123&lt;&gt;"")*($H$114:$H$123="SI/YES")*($O$114:$O$123))</f>
        <v>0</v>
      </c>
      <c r="I136" s="85">
        <f>SUM(C136:H136)</f>
        <v>0</v>
      </c>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112"/>
      <c r="AM136" s="112"/>
      <c r="AN136" s="112"/>
      <c r="AO136" s="112"/>
      <c r="AP136" s="112"/>
      <c r="AQ136" s="112"/>
      <c r="AR136" s="39"/>
      <c r="AS136" s="39"/>
      <c r="AT136" s="39"/>
      <c r="AU136" s="39"/>
      <c r="AV136" s="39"/>
      <c r="AW136" s="39"/>
      <c r="AX136" s="39"/>
      <c r="AY136" s="39"/>
      <c r="AZ136" s="39"/>
      <c r="BA136" s="39"/>
      <c r="BB136" s="39"/>
      <c r="BC136" s="39"/>
      <c r="BD136" s="39"/>
      <c r="BE136" s="39"/>
      <c r="BF136" s="40"/>
    </row>
    <row r="137" spans="1:260" ht="16.5" customHeight="1">
      <c r="A137" s="17"/>
      <c r="B137" s="12"/>
      <c r="C137" s="12"/>
      <c r="D137" s="12"/>
      <c r="E137" s="38"/>
      <c r="F137" s="281"/>
      <c r="G137" s="281"/>
      <c r="H137" s="281"/>
      <c r="I137" s="281"/>
      <c r="J137" s="281"/>
      <c r="K137" s="38"/>
      <c r="L137" s="38"/>
      <c r="M137" s="38"/>
      <c r="N137" s="38"/>
      <c r="O137" s="38"/>
      <c r="P137" s="38"/>
      <c r="Q137" s="38"/>
      <c r="R137" s="38"/>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40"/>
    </row>
    <row r="138" spans="1:260" ht="15" customHeight="1">
      <c r="A138" s="78" t="s">
        <v>130</v>
      </c>
      <c r="B138" s="16"/>
      <c r="C138" s="16"/>
      <c r="D138" s="16"/>
      <c r="E138" s="16"/>
      <c r="F138" s="274"/>
      <c r="G138" s="274"/>
      <c r="H138" s="274"/>
      <c r="I138" s="274"/>
      <c r="J138" s="274"/>
      <c r="K138" s="16"/>
      <c r="L138" s="16"/>
      <c r="M138" s="16"/>
      <c r="N138" s="16"/>
      <c r="O138" s="1"/>
      <c r="P138" s="1"/>
      <c r="Q138" s="1"/>
      <c r="R138" s="1"/>
    </row>
    <row r="139" spans="1:260" ht="6" customHeight="1">
      <c r="A139" s="12"/>
      <c r="B139" s="12"/>
      <c r="C139" s="12"/>
      <c r="D139" s="12"/>
      <c r="E139" s="12"/>
      <c r="F139" s="271"/>
      <c r="G139" s="271"/>
      <c r="H139" s="271"/>
      <c r="I139" s="271"/>
      <c r="J139" s="271"/>
      <c r="K139" s="12"/>
      <c r="L139" s="12"/>
      <c r="M139" s="12"/>
      <c r="N139" s="12"/>
      <c r="O139" s="12"/>
      <c r="P139" s="12"/>
      <c r="Q139" s="12"/>
      <c r="R139" s="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row>
    <row r="140" spans="1:260" s="32" customFormat="1" ht="104.25" customHeight="1">
      <c r="A140" s="354" t="s">
        <v>192</v>
      </c>
      <c r="B140" s="354"/>
      <c r="C140" s="354"/>
      <c r="D140" s="354"/>
      <c r="E140" s="354"/>
      <c r="F140" s="354"/>
      <c r="G140" s="354"/>
      <c r="H140" s="354"/>
      <c r="I140" s="354"/>
      <c r="J140" s="354"/>
      <c r="K140" s="354"/>
      <c r="L140" s="354"/>
      <c r="M140" s="354"/>
      <c r="N140" s="354"/>
      <c r="O140" s="354"/>
      <c r="P140" s="89"/>
      <c r="Q140" s="115"/>
      <c r="R140" s="115"/>
      <c r="IZ140" s="2"/>
    </row>
    <row r="141" spans="1:260" s="32" customFormat="1" ht="10.5" customHeight="1">
      <c r="A141" s="329"/>
      <c r="B141" s="329"/>
      <c r="C141" s="329"/>
      <c r="D141" s="329"/>
      <c r="E141" s="329"/>
      <c r="F141" s="329"/>
      <c r="G141" s="329"/>
      <c r="H141" s="329"/>
      <c r="I141" s="329"/>
      <c r="J141" s="329"/>
      <c r="K141" s="329"/>
      <c r="L141" s="329"/>
      <c r="M141" s="329"/>
      <c r="N141" s="329"/>
      <c r="O141" s="329"/>
      <c r="P141" s="89"/>
      <c r="Q141" s="89"/>
      <c r="R141" s="113"/>
      <c r="IZ141" s="2"/>
    </row>
    <row r="142" spans="1:260" ht="18.75" customHeight="1">
      <c r="A142" s="348" t="s">
        <v>73</v>
      </c>
      <c r="B142" s="348" t="s">
        <v>27</v>
      </c>
      <c r="C142" s="348"/>
      <c r="D142" s="348"/>
      <c r="E142" s="364" t="s">
        <v>131</v>
      </c>
      <c r="F142" s="364"/>
      <c r="G142" s="364" t="s">
        <v>30</v>
      </c>
      <c r="H142" s="366" t="s">
        <v>128</v>
      </c>
      <c r="I142" s="366"/>
      <c r="J142" s="366"/>
      <c r="K142" s="366"/>
      <c r="L142" s="366"/>
      <c r="M142" s="366"/>
      <c r="N142" s="366"/>
      <c r="O142" s="366"/>
      <c r="P142" s="89"/>
      <c r="Q142" s="89"/>
      <c r="R142" s="96"/>
      <c r="S142" s="18"/>
      <c r="T142" s="18"/>
      <c r="U142" s="18"/>
      <c r="V142" s="363"/>
      <c r="W142" s="363"/>
      <c r="X142" s="363"/>
      <c r="Y142" s="363"/>
      <c r="Z142" s="363"/>
      <c r="AA142" s="363"/>
      <c r="AB142" s="363"/>
      <c r="AC142" s="363"/>
      <c r="AD142" s="363"/>
      <c r="AE142" s="363"/>
      <c r="AF142" s="363"/>
      <c r="AG142" s="363"/>
      <c r="AH142" s="363"/>
      <c r="AI142" s="363"/>
      <c r="AJ142" s="363"/>
      <c r="AK142" s="363"/>
      <c r="AL142" s="363"/>
      <c r="AM142" s="363"/>
      <c r="AN142" s="363"/>
      <c r="AO142" s="363"/>
      <c r="AP142" s="363"/>
      <c r="AQ142" s="363"/>
      <c r="AR142" s="363"/>
      <c r="AS142" s="363"/>
      <c r="AT142" s="363"/>
      <c r="AU142" s="363"/>
      <c r="AV142" s="363"/>
      <c r="AW142" s="363"/>
      <c r="AX142" s="363"/>
      <c r="AY142" s="363"/>
      <c r="AZ142" s="363"/>
      <c r="BA142" s="363"/>
      <c r="BB142" s="363"/>
      <c r="BC142" s="363"/>
      <c r="BD142" s="363"/>
      <c r="BE142" s="363"/>
      <c r="BF142" s="363"/>
    </row>
    <row r="143" spans="1:260" ht="70.5" customHeight="1">
      <c r="A143" s="348"/>
      <c r="B143" s="348"/>
      <c r="C143" s="348"/>
      <c r="D143" s="348"/>
      <c r="E143" s="364"/>
      <c r="F143" s="364"/>
      <c r="G143" s="364"/>
      <c r="H143" s="246" t="s">
        <v>138</v>
      </c>
      <c r="I143" s="138" t="s">
        <v>112</v>
      </c>
      <c r="J143" s="138" t="s">
        <v>129</v>
      </c>
      <c r="K143" s="138" t="s">
        <v>31</v>
      </c>
      <c r="L143" s="139" t="s">
        <v>123</v>
      </c>
      <c r="M143" s="139" t="s">
        <v>124</v>
      </c>
      <c r="N143" s="139" t="s">
        <v>125</v>
      </c>
      <c r="O143" s="114" t="s">
        <v>115</v>
      </c>
      <c r="P143" s="89"/>
      <c r="Q143" s="89"/>
      <c r="R143" s="97"/>
      <c r="S143" s="19"/>
      <c r="V143" s="112"/>
      <c r="W143" s="19"/>
      <c r="X143" s="19"/>
      <c r="Y143" s="19"/>
      <c r="Z143" s="112"/>
      <c r="AA143" s="19"/>
      <c r="AB143" s="19"/>
      <c r="AC143" s="19"/>
      <c r="AD143" s="112"/>
      <c r="AE143" s="19"/>
      <c r="AF143" s="19"/>
      <c r="AG143" s="19"/>
      <c r="AH143" s="112"/>
      <c r="AI143" s="19"/>
      <c r="AJ143" s="19"/>
      <c r="AK143" s="19"/>
      <c r="AL143" s="112"/>
      <c r="AM143" s="19"/>
      <c r="AN143" s="19"/>
      <c r="AO143" s="19"/>
      <c r="AP143" s="112"/>
      <c r="AQ143" s="19"/>
      <c r="AR143" s="19"/>
      <c r="AS143" s="19"/>
      <c r="AT143" s="112"/>
      <c r="AU143" s="19"/>
      <c r="AV143" s="19"/>
      <c r="AW143" s="19"/>
      <c r="AX143" s="112"/>
      <c r="AY143" s="19"/>
      <c r="AZ143" s="19"/>
      <c r="BA143" s="19"/>
      <c r="BB143" s="112"/>
      <c r="BC143" s="19"/>
      <c r="BD143" s="19"/>
      <c r="BE143" s="19"/>
      <c r="BF143" s="363"/>
    </row>
    <row r="144" spans="1:260" ht="15" customHeight="1">
      <c r="A144" s="348"/>
      <c r="B144" s="376"/>
      <c r="C144" s="377"/>
      <c r="D144" s="378"/>
      <c r="E144" s="376"/>
      <c r="F144" s="378"/>
      <c r="G144" s="302"/>
      <c r="H144" s="302"/>
      <c r="I144" s="302"/>
      <c r="J144" s="302"/>
      <c r="K144" s="249"/>
      <c r="L144" s="249"/>
      <c r="M144" s="249"/>
      <c r="N144" s="261"/>
      <c r="O144" s="241">
        <f t="shared" ref="O144:O152" si="19">M144*N144</f>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2.75" customHeight="1">
      <c r="A145" s="348"/>
      <c r="B145" s="376"/>
      <c r="C145" s="377"/>
      <c r="D145" s="378"/>
      <c r="E145" s="376"/>
      <c r="F145" s="378"/>
      <c r="G145" s="302"/>
      <c r="H145" s="302"/>
      <c r="I145" s="302"/>
      <c r="J145" s="302"/>
      <c r="K145" s="249"/>
      <c r="L145" s="249"/>
      <c r="M145" s="249"/>
      <c r="N145" s="261"/>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76"/>
      <c r="C146" s="377"/>
      <c r="D146" s="378"/>
      <c r="E146" s="376"/>
      <c r="F146" s="378"/>
      <c r="G146" s="302"/>
      <c r="H146" s="302"/>
      <c r="I146" s="302"/>
      <c r="J146" s="302"/>
      <c r="K146" s="249"/>
      <c r="L146" s="249"/>
      <c r="M146" s="249"/>
      <c r="N146" s="261"/>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76"/>
      <c r="C147" s="377"/>
      <c r="D147" s="378"/>
      <c r="E147" s="376"/>
      <c r="F147" s="378"/>
      <c r="G147" s="302"/>
      <c r="H147" s="302"/>
      <c r="I147" s="302"/>
      <c r="J147" s="302"/>
      <c r="K147" s="249"/>
      <c r="L147" s="249"/>
      <c r="M147" s="249"/>
      <c r="N147" s="261"/>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76"/>
      <c r="C148" s="377"/>
      <c r="D148" s="378"/>
      <c r="E148" s="376"/>
      <c r="F148" s="378"/>
      <c r="G148" s="302"/>
      <c r="H148" s="302"/>
      <c r="I148" s="302"/>
      <c r="J148" s="302"/>
      <c r="K148" s="249"/>
      <c r="L148" s="249"/>
      <c r="M148" s="249"/>
      <c r="N148" s="261"/>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76"/>
      <c r="C149" s="377"/>
      <c r="D149" s="378"/>
      <c r="E149" s="376"/>
      <c r="F149" s="378"/>
      <c r="G149" s="302"/>
      <c r="H149" s="302"/>
      <c r="I149" s="302"/>
      <c r="J149" s="302"/>
      <c r="K149" s="249"/>
      <c r="L149" s="249"/>
      <c r="M149" s="249"/>
      <c r="N149" s="261"/>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76"/>
      <c r="C150" s="377"/>
      <c r="D150" s="378"/>
      <c r="E150" s="376"/>
      <c r="F150" s="378"/>
      <c r="G150" s="302"/>
      <c r="H150" s="302"/>
      <c r="I150" s="302"/>
      <c r="J150" s="302"/>
      <c r="K150" s="249"/>
      <c r="L150" s="249"/>
      <c r="M150" s="249"/>
      <c r="N150" s="261"/>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76"/>
      <c r="C151" s="377"/>
      <c r="D151" s="378"/>
      <c r="E151" s="376"/>
      <c r="F151" s="378"/>
      <c r="G151" s="302"/>
      <c r="H151" s="302"/>
      <c r="I151" s="302"/>
      <c r="J151" s="302"/>
      <c r="K151" s="249"/>
      <c r="L151" s="249"/>
      <c r="M151" s="249"/>
      <c r="N151" s="261"/>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76"/>
      <c r="C152" s="377"/>
      <c r="D152" s="378"/>
      <c r="E152" s="376"/>
      <c r="F152" s="378"/>
      <c r="G152" s="302"/>
      <c r="H152" s="302"/>
      <c r="I152" s="302"/>
      <c r="J152" s="302"/>
      <c r="K152" s="249"/>
      <c r="L152" s="249"/>
      <c r="M152" s="249"/>
      <c r="N152" s="261"/>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ht="15" customHeight="1">
      <c r="A153" s="348"/>
      <c r="B153" s="376"/>
      <c r="C153" s="377"/>
      <c r="D153" s="378"/>
      <c r="E153" s="376"/>
      <c r="F153" s="378"/>
      <c r="G153" s="302"/>
      <c r="H153" s="302"/>
      <c r="I153" s="302"/>
      <c r="J153" s="302"/>
      <c r="K153" s="249"/>
      <c r="L153" s="249"/>
      <c r="M153" s="249"/>
      <c r="N153" s="261"/>
      <c r="O153" s="241">
        <f t="shared" ref="O153" si="20">M153*N153</f>
        <v>0</v>
      </c>
      <c r="P153" s="89"/>
      <c r="Q153" s="89"/>
      <c r="R153" s="98"/>
      <c r="S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c r="A154" s="52" t="s">
        <v>32</v>
      </c>
      <c r="B154" s="344"/>
      <c r="C154" s="345"/>
      <c r="D154" s="346"/>
      <c r="E154" s="344"/>
      <c r="F154" s="346"/>
      <c r="G154" s="282"/>
      <c r="H154" s="275"/>
      <c r="I154" s="282"/>
      <c r="J154" s="282"/>
      <c r="K154" s="242"/>
      <c r="L154" s="242"/>
      <c r="M154" s="242"/>
      <c r="N154" s="242"/>
      <c r="O154" s="239">
        <f>SUM(O144:O153)</f>
        <v>0</v>
      </c>
      <c r="P154" s="89"/>
      <c r="Q154" s="89"/>
      <c r="R154" s="95"/>
      <c r="S154" s="22"/>
      <c r="T154" s="21"/>
      <c r="U154" s="21"/>
      <c r="V154" s="22"/>
      <c r="W154" s="21"/>
      <c r="X154" s="21"/>
      <c r="Y154" s="22"/>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row>
    <row r="155" spans="1:58" ht="76.5" customHeight="1">
      <c r="A155" s="50"/>
      <c r="B155" s="114"/>
      <c r="C155" s="114" t="str">
        <f t="shared" ref="C155:H155" si="21">C61</f>
        <v>WP1</v>
      </c>
      <c r="D155" s="114" t="str">
        <f t="shared" si="21"/>
        <v>WP2</v>
      </c>
      <c r="E155" s="114" t="str">
        <f t="shared" si="21"/>
        <v>WP3</v>
      </c>
      <c r="F155" s="114" t="str">
        <f t="shared" si="21"/>
        <v>WP4</v>
      </c>
      <c r="G155" s="114" t="str">
        <f t="shared" si="21"/>
        <v>WP5</v>
      </c>
      <c r="H155" s="114" t="str">
        <f t="shared" si="21"/>
        <v>WP6</v>
      </c>
      <c r="I155" s="114" t="s">
        <v>32</v>
      </c>
      <c r="J155" s="277"/>
      <c r="K155" s="89"/>
      <c r="L155" s="89"/>
      <c r="M155" s="89"/>
      <c r="N155" s="89"/>
      <c r="O155" s="89"/>
      <c r="P155" s="89"/>
      <c r="Q155" s="89"/>
      <c r="R155" s="89"/>
      <c r="V155" s="112"/>
      <c r="X155" s="18"/>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c r="B156" s="76"/>
      <c r="C156" s="76"/>
      <c r="D156" s="76"/>
      <c r="E156" s="76"/>
      <c r="F156" s="76"/>
      <c r="G156" s="76"/>
      <c r="H156" s="76"/>
      <c r="I156" s="87">
        <f>B156</f>
        <v>0</v>
      </c>
      <c r="J156" s="277"/>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ref="A157:A163" si="22">A63</f>
        <v>P1</v>
      </c>
      <c r="B157" s="76"/>
      <c r="C157" s="51">
        <f>SUMPRODUCT(($J$144:$J$153="P1")*($I$144:$I$153&lt;&gt;"")*($I$144:$I$153="WP1")*($O$144:$O$153))</f>
        <v>0</v>
      </c>
      <c r="D157" s="51">
        <f>SUMPRODUCT(($J$144:$J$153="P1")*($I$144:$I$153&lt;&gt;"")*($I$144:$I$153="WP2")*($O$144:$O$153))</f>
        <v>0</v>
      </c>
      <c r="E157" s="51">
        <f>SUMPRODUCT(($J$144:$J$153="P1")*($I$144:$I$153&lt;&gt;"")*($I$144:$I$153="WP3")*($O$144:$O$153))</f>
        <v>0</v>
      </c>
      <c r="F157" s="51">
        <f>SUMPRODUCT(($J$144:$J$153="P1")*($I$144:$I$153&lt;&gt;"")*($I$144:$I$153="WP4")*($O$144:$O$153))</f>
        <v>0</v>
      </c>
      <c r="G157" s="51">
        <f>SUMPRODUCT(($J$144:$J$153="P1")*($I$144:$I$153&lt;&gt;"")*($I$144:$I$153="WP5")*($O$144:$O$153))</f>
        <v>0</v>
      </c>
      <c r="H157" s="51">
        <f>SUMPRODUCT(($J$144:$J$153="P1")*($I$144:$I$153&lt;&gt;"")*($I$144:$I$153="WP6")*($O$144:$O$153))</f>
        <v>0</v>
      </c>
      <c r="I157" s="87">
        <f>SUM(C157:H157)</f>
        <v>0</v>
      </c>
      <c r="J157" s="277"/>
      <c r="K157" s="89"/>
      <c r="L157" s="89"/>
      <c r="M157" s="89"/>
      <c r="N157" s="89"/>
      <c r="O157" s="89"/>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2"/>
        <v>P2</v>
      </c>
      <c r="B158" s="76"/>
      <c r="C158" s="51">
        <f>SUMPRODUCT(($J$144:$J$153="P2")*($I$144:$I$153&lt;&gt;"")*($I$144:$I$153="WP1")*($O$144:$O$153))</f>
        <v>0</v>
      </c>
      <c r="D158" s="51">
        <f>SUMPRODUCT(($J$144:$J$153="P2")*($I$144:$I$153&lt;&gt;"")*($I$144:$I$153="WP2")*($O$144:$O$153))</f>
        <v>0</v>
      </c>
      <c r="E158" s="51">
        <f>SUMPRODUCT(($J$144:$J$153="P2")*($I$144:$I$153&lt;&gt;"")*($I$144:$I$153="WP3")*($O$144:$O$153))</f>
        <v>0</v>
      </c>
      <c r="F158" s="51">
        <f>SUMPRODUCT(($J$144:$J$153="P2")*($I$144:$I$153&lt;&gt;"")*($I$144:$I$153="WP4")*($O$144:$O$153))</f>
        <v>0</v>
      </c>
      <c r="G158" s="51">
        <f>SUMPRODUCT(($J$144:$J$153="P2")*($I$144:$I$153&lt;&gt;"")*($I$144:$I$153="WP5")*($O$144:$O$153))</f>
        <v>0</v>
      </c>
      <c r="H158" s="51">
        <f>SUMPRODUCT(($J$144:$J$153="P2")*($I$144:$I$153&lt;&gt;"")*($I$144:$I$153="WP6")*($O$144:$O$153))</f>
        <v>0</v>
      </c>
      <c r="I158" s="87">
        <f t="shared" ref="I158:I163" si="23">SUM(C158:H158)</f>
        <v>0</v>
      </c>
      <c r="J158" s="277"/>
      <c r="K158" s="89"/>
      <c r="L158" s="89"/>
      <c r="M158" s="89"/>
      <c r="N158" s="368" t="str">
        <f>IF(I164=O154,"OK","ERRORE - Seleziona una delle opzioni WP e/o Periodo per ogni voce di spesa / ERROR -  Select one of the option WP and/or Period per each single budget line!")</f>
        <v>OK</v>
      </c>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2"/>
        <v>P3</v>
      </c>
      <c r="B159" s="76"/>
      <c r="C159" s="51">
        <f>SUMPRODUCT(($J$144:$J$153="P3")*($I$144:$I$153&lt;&gt;"")*($I$144:$I$153="WP1")*($O$144:$O$153))</f>
        <v>0</v>
      </c>
      <c r="D159" s="51">
        <f>SUMPRODUCT(($J$144:$J$153="P3")*($I$144:$I$153&lt;&gt;"")*($I$144:$I$153="WP2")*($O$144:$O$153))</f>
        <v>0</v>
      </c>
      <c r="E159" s="51">
        <f>SUMPRODUCT(($J$144:$J$153="P3")*($I$144:$I$153&lt;&gt;"")*($I$144:$I$153="WP3")*($O$144:$O$153))</f>
        <v>0</v>
      </c>
      <c r="F159" s="51">
        <f>SUMPRODUCT(($J$144:$J$153="P3")*($I$144:$I$153&lt;&gt;"")*($I$144:$I$153="WP4")*($O$144:$O$153))</f>
        <v>0</v>
      </c>
      <c r="G159" s="51">
        <f>SUMPRODUCT(($J$144:$J$153="P3")*($I$144:$I$153&lt;&gt;"")*($I$144:$I$153="WP5")*($O$144:$O$153))</f>
        <v>0</v>
      </c>
      <c r="H159" s="51">
        <f>SUMPRODUCT(($J$144:$J$153="P3")*($I$144:$I$153&lt;&gt;"")*($I$144:$I$153="WP6")*($O$144:$O$153))</f>
        <v>0</v>
      </c>
      <c r="I159" s="87">
        <f t="shared" si="23"/>
        <v>0</v>
      </c>
      <c r="J159" s="277"/>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2"/>
        <v>P4</v>
      </c>
      <c r="B160" s="76"/>
      <c r="C160" s="51">
        <f>SUMPRODUCT(($J$144:$J$153="P4")*($I$144:$I$153&lt;&gt;"")*($I$144:$I$153="WP1")*($O$144:$O$153))</f>
        <v>0</v>
      </c>
      <c r="D160" s="51">
        <f>SUMPRODUCT(($J$144:$J$153="P4")*($I$144:$I$153&lt;&gt;"")*($I$144:$I$153="WP2")*($O$144:$O$153))</f>
        <v>0</v>
      </c>
      <c r="E160" s="51">
        <f>SUMPRODUCT(($J$144:$J$153="P4")*($I$144:$I$153&lt;&gt;"")*($I$144:$I$153="WP3")*($O$144:$O$153))</f>
        <v>0</v>
      </c>
      <c r="F160" s="51">
        <f>SUMPRODUCT(($J$144:$J$153="P4")*($I$144:$I$153&lt;&gt;"")*($I$144:$I$153="WP4")*($O$144:$O$153))</f>
        <v>0</v>
      </c>
      <c r="G160" s="51">
        <f>SUMPRODUCT(($J$144:$J$153="P4")*($I$144:$I$153&lt;&gt;"")*($I$144:$I$153="WP5")*($O$144:$O$153))</f>
        <v>0</v>
      </c>
      <c r="H160" s="51">
        <f>SUMPRODUCT(($J$144:$J$153="P4")*($I$144:$I$153&lt;&gt;"")*($I$144:$I$153="WP6")*($O$144:$O$153))</f>
        <v>0</v>
      </c>
      <c r="I160" s="87">
        <f t="shared" si="23"/>
        <v>0</v>
      </c>
      <c r="J160" s="277"/>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2"/>
        <v>P5</v>
      </c>
      <c r="B161" s="76"/>
      <c r="C161" s="51">
        <f>SUMPRODUCT(($J$144:$J$153="P5")*($I$144:$I$153&lt;&gt;"")*($I$144:$I$153="WP1")*($O$144:$O$153))</f>
        <v>0</v>
      </c>
      <c r="D161" s="51">
        <f>SUMPRODUCT(($J$144:$J$153="P5")*($I$144:$I$153&lt;&gt;"")*($I$144:$I$153="WP2")*($O$144:$O$153))</f>
        <v>0</v>
      </c>
      <c r="E161" s="51">
        <f>SUMPRODUCT(($J$144:$J$153="P5")*($I$144:$I$153&lt;&gt;"")*($I$144:$I$153="WP3")*($O$144:$O$153))</f>
        <v>0</v>
      </c>
      <c r="F161" s="51">
        <f>SUMPRODUCT(($J$144:$J$153="P5")*($I$144:$I$153&lt;&gt;"")*($I$144:$I$153="WP4")*($O$144:$O$153))</f>
        <v>0</v>
      </c>
      <c r="G161" s="51">
        <f>SUMPRODUCT(($J$144:$J$153="P5")*($I$144:$I$153&lt;&gt;"")*($I$144:$I$153="WP5")*($O$144:$O$153))</f>
        <v>0</v>
      </c>
      <c r="H161" s="51">
        <f>SUMPRODUCT(($J$144:$J$153="P5")*($I$144:$I$153&lt;&gt;"")*($I$144:$I$153="WP6")*($O$144:$O$153))</f>
        <v>0</v>
      </c>
      <c r="I161" s="87">
        <f t="shared" si="23"/>
        <v>0</v>
      </c>
      <c r="J161" s="277"/>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2"/>
        <v>P6</v>
      </c>
      <c r="B162" s="76"/>
      <c r="C162" s="51">
        <f>SUMPRODUCT(($J$144:$J$153="P6")*($I$144:$I$153&lt;&gt;"")*($I$144:$I$153="WP1")*($O$144:$O$153))</f>
        <v>0</v>
      </c>
      <c r="D162" s="51">
        <f>SUMPRODUCT(($J$144:$J$153="P6")*($I$144:$I$153&lt;&gt;"")*($I$144:$I$153="WP2")*($O$144:$O$153))</f>
        <v>0</v>
      </c>
      <c r="E162" s="51">
        <f>SUMPRODUCT(($J$144:$J$153="P6")*($I$144:$I$153&lt;&gt;"")*($I$144:$I$153="WP3")*($O$144:$O$153))</f>
        <v>0</v>
      </c>
      <c r="F162" s="51">
        <f>SUMPRODUCT(($J$144:$J$153="P6")*($I$144:$I$153&lt;&gt;"")*($I$144:$I$153="WP4")*($O$144:$O$153))</f>
        <v>0</v>
      </c>
      <c r="G162" s="51">
        <f>SUMPRODUCT(($J$144:$J$153="P6")*($I$144:$I$153&lt;&gt;"")*($I$144:$I$153="WP5")*($O$144:$O$153))</f>
        <v>0</v>
      </c>
      <c r="H162" s="51">
        <f>SUMPRODUCT(($J$144:$J$153="P6")*($I$144:$I$153&lt;&gt;"")*($I$144:$I$153="WP6")*($O$144:$O$153))</f>
        <v>0</v>
      </c>
      <c r="I162" s="87">
        <f t="shared" si="23"/>
        <v>0</v>
      </c>
      <c r="J162" s="277"/>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114" t="str">
        <f t="shared" si="22"/>
        <v>P7</v>
      </c>
      <c r="B163" s="76"/>
      <c r="C163" s="51">
        <f>SUMPRODUCT(($J$144:$J$153="P7")*($I$144:$I$153&lt;&gt;"")*($I$144:$I$153="WP1")*($O$144:$O$153))</f>
        <v>0</v>
      </c>
      <c r="D163" s="51">
        <f>SUMPRODUCT(($J$144:$J$153="P7")*($I$144:$I$153&lt;&gt;"")*($I$144:$I$153="WP2")*($O$144:$O$153))</f>
        <v>0</v>
      </c>
      <c r="E163" s="51">
        <f>SUMPRODUCT(($J$144:$J$153="P7")*($I$144:$I$153&lt;&gt;"")*($I$144:$I$153="WP3")*($O$144:$O$153))</f>
        <v>0</v>
      </c>
      <c r="F163" s="51">
        <f>SUMPRODUCT(($J$144:$J$153="P7")*($I$144:$I$153&lt;&gt;"")*($I$144:$I$153="WP4")*($O$144:$O$153))</f>
        <v>0</v>
      </c>
      <c r="G163" s="51">
        <f>SUMPRODUCT(($J$144:$J$153="P7")*($I$144:$I$153&lt;&gt;"")*($I$144:$I$153="WP5")*($O$144:$O$153))</f>
        <v>0</v>
      </c>
      <c r="H163" s="51">
        <f>SUMPRODUCT(($J$144:$J$153="P7")*($I$144:$I$153&lt;&gt;"")*($I$144:$I$153="WP6")*($O$144:$O$153))</f>
        <v>0</v>
      </c>
      <c r="I163" s="87">
        <f t="shared" si="23"/>
        <v>0</v>
      </c>
      <c r="J163" s="277"/>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3.5" customHeight="1">
      <c r="A164" s="52" t="s">
        <v>32</v>
      </c>
      <c r="B164" s="53"/>
      <c r="C164" s="53">
        <f t="shared" ref="C164:H164" si="24">SUM(C$156:C$163)</f>
        <v>0</v>
      </c>
      <c r="D164" s="53">
        <f t="shared" si="24"/>
        <v>0</v>
      </c>
      <c r="E164" s="53">
        <f t="shared" si="24"/>
        <v>0</v>
      </c>
      <c r="F164" s="53">
        <f t="shared" si="24"/>
        <v>0</v>
      </c>
      <c r="G164" s="53">
        <f t="shared" si="24"/>
        <v>0</v>
      </c>
      <c r="H164" s="53">
        <f t="shared" si="24"/>
        <v>0</v>
      </c>
      <c r="I164" s="85">
        <f>SUM(I156:I163)</f>
        <v>0</v>
      </c>
      <c r="J164" s="277"/>
      <c r="K164" s="89"/>
      <c r="L164" s="89"/>
      <c r="M164" s="89"/>
      <c r="N164" s="368"/>
      <c r="O164" s="368"/>
      <c r="P164" s="89"/>
      <c r="Q164" s="89"/>
      <c r="R164" s="89"/>
      <c r="V164" s="112"/>
      <c r="X164" s="24"/>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18.75" customHeight="1">
      <c r="A165" s="52" t="s">
        <v>51</v>
      </c>
      <c r="B165" s="77"/>
      <c r="C165" s="53">
        <f>SUMPRODUCT(($I$144:$I$153="WP2")*($K$144:$K$153&lt;&gt;"")*($K$144:$K$153="fuori area / outside the area")*($O$144:$O$153))</f>
        <v>0</v>
      </c>
      <c r="D165" s="53">
        <f>SUMPRODUCT(($I$144:$I$153="WP3")*($K$144:$K$153&lt;&gt;"")*($K$144:$K$153="fuori area / outside the area")*($O$144:$O$153))</f>
        <v>0</v>
      </c>
      <c r="E165" s="53">
        <f>SUMPRODUCT(($I$144:$I$153="WP3")*($K$144:$K$153&lt;&gt;"")*($K$144:$K$153="fuori area / outside the area")*($O$144:$O$153))</f>
        <v>0</v>
      </c>
      <c r="F165" s="53">
        <f>SUMPRODUCT(($I$144:$I$153="WP4")*($K$144:$K$153&lt;&gt;"")*($K$144:$K$153="fuori area / outside the area")*($O$144:$O$153))</f>
        <v>0</v>
      </c>
      <c r="G165" s="53">
        <f>SUMPRODUCT(($I$144:$I$153="WP5")*($K$144:$K$153&lt;&gt;"")*($K$144:$K$153="fuori area / outside the area")*($O$144:$O$153))</f>
        <v>0</v>
      </c>
      <c r="H165" s="53">
        <f>SUMPRODUCT(($I$144:$I$153="WP6")*($K$144:$K$153&lt;&gt;"")*($K$144:$K$153="fuori area / outside the area")*($O$144:$O$153))</f>
        <v>0</v>
      </c>
      <c r="I165" s="85">
        <f>SUM(C165:H165)</f>
        <v>0</v>
      </c>
      <c r="J165" s="277"/>
      <c r="K165" s="89"/>
      <c r="L165" s="89"/>
      <c r="M165" s="89"/>
      <c r="N165" s="89"/>
      <c r="O165" s="89"/>
      <c r="P165" s="89"/>
      <c r="Q165" s="89"/>
      <c r="R165" s="89"/>
      <c r="S165" s="25"/>
      <c r="T165" s="25"/>
      <c r="U165" s="25"/>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2"/>
      <c r="AY165" s="112"/>
      <c r="AZ165" s="112"/>
      <c r="BA165" s="112"/>
      <c r="BB165" s="112"/>
      <c r="BC165" s="112"/>
      <c r="BD165" s="112"/>
      <c r="BE165" s="112"/>
      <c r="BF165" s="112"/>
    </row>
    <row r="166" spans="1:260" ht="39" customHeight="1">
      <c r="A166" s="52" t="s">
        <v>155</v>
      </c>
      <c r="B166" s="77"/>
      <c r="C166" s="53">
        <f>SUMPRODUCT(($I$144:$I$153="WP1")*($H$144:$H$153&lt;&gt;"")*($H$144:$H$153="SI/YES")*($O$144:$O$153))</f>
        <v>0</v>
      </c>
      <c r="D166" s="53">
        <f>SUMPRODUCT(($I$144:$I$153="WP2")*($H$144:$H$153&lt;&gt;"")*($H$144:$H$153="SI/YES")*($O$144:$O$153))</f>
        <v>0</v>
      </c>
      <c r="E166" s="53">
        <f>SUMPRODUCT(($I$144:$I$153="WP3")*($H$144:$H$153&lt;&gt;"")*($H$144:$H$153="SI/YES")*($O$144:$O$153))</f>
        <v>0</v>
      </c>
      <c r="F166" s="53">
        <f>SUMPRODUCT(($I$144:$I$153="WP4")*($H$144:$H$153&lt;&gt;"")*($H$144:$H$153="SI/YES")*($O$144:$O$153))</f>
        <v>0</v>
      </c>
      <c r="G166" s="53">
        <f>SUMPRODUCT(($I$144:$I$153="WP5")*($H$144:$H$153&lt;&gt;"")*($H$144:$H$153="SI/YES")*($O$144:$O$153))</f>
        <v>0</v>
      </c>
      <c r="H166" s="53">
        <f>SUMPRODUCT(($I$144:$I$153="WP6")*($H$144:$H$153&lt;&gt;"")*($H$144:$H$153="SI/YES")*($O$144:$O$153))</f>
        <v>0</v>
      </c>
      <c r="I166" s="85">
        <f>SUM(C166:H166)</f>
        <v>0</v>
      </c>
      <c r="J166" s="274"/>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6.5" customHeight="1">
      <c r="A167" s="17"/>
      <c r="B167" s="17"/>
      <c r="C167" s="17"/>
      <c r="D167" s="17"/>
      <c r="E167" s="17"/>
      <c r="F167" s="274"/>
      <c r="G167" s="274"/>
      <c r="H167" s="274"/>
      <c r="I167" s="274"/>
      <c r="J167" s="274"/>
      <c r="K167" s="17"/>
      <c r="L167" s="17"/>
      <c r="M167" s="17"/>
      <c r="N167" s="17"/>
      <c r="O167" s="17"/>
      <c r="P167" s="17"/>
      <c r="Q167" s="17"/>
      <c r="R167" s="17"/>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row>
    <row r="168" spans="1:260" ht="15" customHeight="1">
      <c r="A168" s="78" t="s">
        <v>219</v>
      </c>
      <c r="B168" s="16"/>
      <c r="C168" s="16"/>
      <c r="D168" s="16"/>
      <c r="E168" s="16"/>
      <c r="F168" s="274"/>
      <c r="G168" s="274"/>
      <c r="H168" s="274"/>
      <c r="I168" s="274"/>
      <c r="J168" s="274"/>
      <c r="K168" s="16"/>
      <c r="L168" s="16"/>
      <c r="M168" s="16"/>
      <c r="N168" s="16"/>
      <c r="O168" s="1"/>
      <c r="P168" s="1"/>
      <c r="Q168" s="1"/>
      <c r="R168" s="1"/>
    </row>
    <row r="169" spans="1:260" ht="5.25" customHeight="1">
      <c r="A169" s="12"/>
      <c r="B169" s="12"/>
      <c r="C169" s="12"/>
      <c r="D169" s="12"/>
      <c r="E169" s="12"/>
      <c r="F169" s="271"/>
      <c r="G169" s="271"/>
      <c r="H169" s="271"/>
      <c r="I169" s="271"/>
      <c r="J169" s="271"/>
      <c r="K169" s="12"/>
      <c r="L169" s="12"/>
      <c r="M169" s="12"/>
      <c r="N169" s="12"/>
      <c r="O169" s="12"/>
      <c r="P169" s="12"/>
      <c r="Q169" s="12"/>
      <c r="R169" s="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row>
    <row r="170" spans="1:260" s="32" customFormat="1" ht="104.25" customHeight="1">
      <c r="A170" s="354" t="s">
        <v>192</v>
      </c>
      <c r="B170" s="354"/>
      <c r="C170" s="354"/>
      <c r="D170" s="354"/>
      <c r="E170" s="354"/>
      <c r="F170" s="354"/>
      <c r="G170" s="354"/>
      <c r="H170" s="354"/>
      <c r="I170" s="354"/>
      <c r="J170" s="354"/>
      <c r="K170" s="354"/>
      <c r="L170" s="354"/>
      <c r="M170" s="354"/>
      <c r="N170" s="354"/>
      <c r="O170" s="354"/>
      <c r="P170" s="89"/>
      <c r="Q170" s="115"/>
      <c r="R170" s="115"/>
      <c r="IZ170" s="2"/>
    </row>
    <row r="171" spans="1:260" ht="24" customHeight="1">
      <c r="A171" s="348" t="s">
        <v>220</v>
      </c>
      <c r="B171" s="348" t="s">
        <v>27</v>
      </c>
      <c r="C171" s="348"/>
      <c r="D171" s="348"/>
      <c r="E171" s="364" t="s">
        <v>131</v>
      </c>
      <c r="F171" s="364"/>
      <c r="G171" s="364" t="s">
        <v>30</v>
      </c>
      <c r="H171" s="366" t="s">
        <v>128</v>
      </c>
      <c r="I171" s="366"/>
      <c r="J171" s="366"/>
      <c r="K171" s="366"/>
      <c r="L171" s="366"/>
      <c r="M171" s="366"/>
      <c r="N171" s="366"/>
      <c r="O171" s="366"/>
      <c r="P171" s="89"/>
      <c r="Q171" s="96"/>
      <c r="R171" s="96"/>
      <c r="S171" s="18"/>
      <c r="T171" s="18"/>
      <c r="U171" s="18"/>
      <c r="V171" s="363"/>
      <c r="W171" s="363"/>
      <c r="X171" s="363"/>
      <c r="Y171" s="363"/>
      <c r="Z171" s="363"/>
      <c r="AA171" s="363"/>
      <c r="AB171" s="363"/>
      <c r="AC171" s="363"/>
      <c r="AD171" s="363"/>
      <c r="AE171" s="363"/>
      <c r="AF171" s="363"/>
      <c r="AG171" s="363"/>
      <c r="AH171" s="363"/>
      <c r="AI171" s="363"/>
      <c r="AJ171" s="363"/>
      <c r="AK171" s="363"/>
      <c r="AL171" s="363"/>
      <c r="AM171" s="363"/>
      <c r="AN171" s="363"/>
      <c r="AO171" s="363"/>
      <c r="AP171" s="363"/>
      <c r="AQ171" s="363"/>
      <c r="AR171" s="363"/>
      <c r="AS171" s="363"/>
      <c r="AT171" s="363"/>
      <c r="AU171" s="363"/>
      <c r="AV171" s="363"/>
      <c r="AW171" s="363"/>
      <c r="AX171" s="363"/>
      <c r="AY171" s="363"/>
      <c r="AZ171" s="363"/>
      <c r="BA171" s="363"/>
      <c r="BB171" s="363"/>
      <c r="BC171" s="363"/>
      <c r="BD171" s="363"/>
      <c r="BE171" s="363"/>
      <c r="BF171" s="363"/>
    </row>
    <row r="172" spans="1:260" ht="63.75" customHeight="1">
      <c r="A172" s="348"/>
      <c r="B172" s="348"/>
      <c r="C172" s="348"/>
      <c r="D172" s="348"/>
      <c r="E172" s="364"/>
      <c r="F172" s="364"/>
      <c r="G172" s="364"/>
      <c r="H172" s="246" t="s">
        <v>138</v>
      </c>
      <c r="I172" s="138" t="s">
        <v>112</v>
      </c>
      <c r="J172" s="138" t="s">
        <v>129</v>
      </c>
      <c r="K172" s="138" t="s">
        <v>31</v>
      </c>
      <c r="L172" s="139" t="s">
        <v>123</v>
      </c>
      <c r="M172" s="139" t="s">
        <v>124</v>
      </c>
      <c r="N172" s="139" t="s">
        <v>125</v>
      </c>
      <c r="O172" s="114" t="s">
        <v>115</v>
      </c>
      <c r="P172" s="89"/>
      <c r="Q172" s="97"/>
      <c r="R172" s="97"/>
      <c r="S172" s="32"/>
      <c r="V172" s="112"/>
      <c r="W172" s="19"/>
      <c r="X172" s="19"/>
      <c r="Y172" s="19"/>
      <c r="Z172" s="112"/>
      <c r="AA172" s="19"/>
      <c r="AB172" s="19"/>
      <c r="AC172" s="19"/>
      <c r="AD172" s="112"/>
      <c r="AE172" s="19"/>
      <c r="AF172" s="19"/>
      <c r="AG172" s="19"/>
      <c r="AH172" s="112"/>
      <c r="AI172" s="19"/>
      <c r="AJ172" s="19"/>
      <c r="AK172" s="19"/>
      <c r="AL172" s="112"/>
      <c r="AM172" s="19"/>
      <c r="AN172" s="19"/>
      <c r="AO172" s="19"/>
      <c r="AP172" s="112"/>
      <c r="AQ172" s="19"/>
      <c r="AR172" s="19"/>
      <c r="AS172" s="19"/>
      <c r="AT172" s="112"/>
      <c r="AU172" s="19"/>
      <c r="AV172" s="19"/>
      <c r="AW172" s="19"/>
      <c r="AX172" s="112"/>
      <c r="AY172" s="19"/>
      <c r="AZ172" s="19"/>
      <c r="BA172" s="19"/>
      <c r="BB172" s="112"/>
      <c r="BC172" s="19"/>
      <c r="BD172" s="19"/>
      <c r="BE172" s="19"/>
      <c r="BF172" s="363"/>
    </row>
    <row r="173" spans="1:260" ht="15" customHeight="1">
      <c r="A173" s="348"/>
      <c r="B173" s="376"/>
      <c r="C173" s="377"/>
      <c r="D173" s="378"/>
      <c r="E173" s="376"/>
      <c r="F173" s="378"/>
      <c r="G173" s="302"/>
      <c r="H173" s="302"/>
      <c r="I173" s="302"/>
      <c r="J173" s="302"/>
      <c r="K173" s="302"/>
      <c r="L173" s="302"/>
      <c r="M173" s="302"/>
      <c r="N173" s="303"/>
      <c r="O173" s="241">
        <f t="shared" ref="O173:O182" si="25">M173*N173</f>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2.75" customHeight="1">
      <c r="A174" s="348"/>
      <c r="B174" s="376"/>
      <c r="C174" s="377"/>
      <c r="D174" s="378"/>
      <c r="E174" s="376"/>
      <c r="F174" s="378"/>
      <c r="G174" s="302"/>
      <c r="H174" s="302"/>
      <c r="I174" s="302"/>
      <c r="J174" s="302"/>
      <c r="K174" s="302"/>
      <c r="L174" s="302"/>
      <c r="M174" s="302"/>
      <c r="N174" s="303"/>
      <c r="O174" s="241">
        <f t="shared" si="25"/>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76"/>
      <c r="C175" s="377"/>
      <c r="D175" s="378"/>
      <c r="E175" s="376"/>
      <c r="F175" s="378"/>
      <c r="G175" s="302"/>
      <c r="H175" s="302"/>
      <c r="I175" s="302"/>
      <c r="J175" s="302"/>
      <c r="K175" s="302"/>
      <c r="L175" s="302"/>
      <c r="M175" s="302"/>
      <c r="N175" s="303"/>
      <c r="O175" s="241">
        <f t="shared" si="25"/>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76"/>
      <c r="C176" s="377"/>
      <c r="D176" s="378"/>
      <c r="E176" s="376"/>
      <c r="F176" s="378"/>
      <c r="G176" s="302"/>
      <c r="H176" s="302"/>
      <c r="I176" s="302"/>
      <c r="J176" s="302"/>
      <c r="K176" s="302"/>
      <c r="L176" s="302"/>
      <c r="M176" s="302"/>
      <c r="N176" s="303"/>
      <c r="O176" s="241">
        <f t="shared" si="25"/>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76"/>
      <c r="C177" s="377"/>
      <c r="D177" s="378"/>
      <c r="E177" s="376"/>
      <c r="F177" s="378"/>
      <c r="G177" s="302"/>
      <c r="H177" s="302"/>
      <c r="I177" s="302"/>
      <c r="J177" s="302"/>
      <c r="K177" s="302"/>
      <c r="L177" s="302"/>
      <c r="M177" s="302"/>
      <c r="N177" s="303"/>
      <c r="O177" s="241">
        <f t="shared" si="25"/>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5" customHeight="1">
      <c r="A178" s="348"/>
      <c r="B178" s="376"/>
      <c r="C178" s="377"/>
      <c r="D178" s="378"/>
      <c r="E178" s="376"/>
      <c r="F178" s="378"/>
      <c r="G178" s="302"/>
      <c r="H178" s="302"/>
      <c r="I178" s="302"/>
      <c r="J178" s="302"/>
      <c r="K178" s="302"/>
      <c r="L178" s="302"/>
      <c r="M178" s="302"/>
      <c r="N178" s="303"/>
      <c r="O178" s="241">
        <f t="shared" si="25"/>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4.25" customHeight="1">
      <c r="A179" s="348"/>
      <c r="B179" s="376"/>
      <c r="C179" s="377"/>
      <c r="D179" s="378"/>
      <c r="E179" s="376"/>
      <c r="F179" s="378"/>
      <c r="G179" s="302"/>
      <c r="H179" s="302"/>
      <c r="I179" s="302"/>
      <c r="J179" s="302"/>
      <c r="K179" s="302"/>
      <c r="L179" s="302"/>
      <c r="M179" s="302"/>
      <c r="N179" s="303"/>
      <c r="O179" s="241">
        <f t="shared" si="25"/>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 customHeight="1">
      <c r="A180" s="348"/>
      <c r="B180" s="376"/>
      <c r="C180" s="377"/>
      <c r="D180" s="378"/>
      <c r="E180" s="376"/>
      <c r="F180" s="378"/>
      <c r="G180" s="302"/>
      <c r="H180" s="302"/>
      <c r="I180" s="302"/>
      <c r="J180" s="302"/>
      <c r="K180" s="302"/>
      <c r="L180" s="302"/>
      <c r="M180" s="302"/>
      <c r="N180" s="303"/>
      <c r="O180" s="241">
        <f t="shared" si="25"/>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5.75" customHeight="1">
      <c r="A181" s="348"/>
      <c r="B181" s="376"/>
      <c r="C181" s="377"/>
      <c r="D181" s="378"/>
      <c r="E181" s="376"/>
      <c r="F181" s="378"/>
      <c r="G181" s="302"/>
      <c r="H181" s="302"/>
      <c r="I181" s="302"/>
      <c r="J181" s="302"/>
      <c r="K181" s="302"/>
      <c r="L181" s="302"/>
      <c r="M181" s="302"/>
      <c r="N181" s="303"/>
      <c r="O181" s="241">
        <f t="shared" si="25"/>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12.75" customHeight="1">
      <c r="A182" s="348"/>
      <c r="B182" s="376"/>
      <c r="C182" s="377"/>
      <c r="D182" s="378"/>
      <c r="E182" s="376"/>
      <c r="F182" s="378"/>
      <c r="G182" s="302"/>
      <c r="H182" s="302"/>
      <c r="I182" s="302"/>
      <c r="J182" s="302"/>
      <c r="K182" s="302"/>
      <c r="L182" s="302"/>
      <c r="M182" s="302"/>
      <c r="N182" s="303"/>
      <c r="O182" s="241">
        <f t="shared" si="25"/>
        <v>0</v>
      </c>
      <c r="P182" s="89"/>
      <c r="Q182" s="98"/>
      <c r="R182" s="98"/>
      <c r="S182" s="32"/>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24.75" customHeight="1">
      <c r="A183" s="52" t="s">
        <v>32</v>
      </c>
      <c r="B183" s="344"/>
      <c r="C183" s="345"/>
      <c r="D183" s="346"/>
      <c r="E183" s="344"/>
      <c r="F183" s="346"/>
      <c r="G183" s="282"/>
      <c r="H183" s="275"/>
      <c r="I183" s="282"/>
      <c r="J183" s="282"/>
      <c r="K183" s="242"/>
      <c r="L183" s="242"/>
      <c r="M183" s="242"/>
      <c r="N183" s="242"/>
      <c r="O183" s="239">
        <f>SUM(O173:O182)</f>
        <v>0</v>
      </c>
      <c r="P183" s="89"/>
      <c r="Q183" s="95"/>
      <c r="R183" s="95"/>
      <c r="S183" s="32"/>
      <c r="T183" s="21"/>
      <c r="U183" s="21"/>
      <c r="V183" s="22"/>
      <c r="W183" s="21"/>
      <c r="X183" s="21"/>
      <c r="Y183" s="22"/>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row>
    <row r="184" spans="1:58" ht="78.75" customHeight="1">
      <c r="A184" s="50"/>
      <c r="B184" s="114"/>
      <c r="C184" s="114" t="str">
        <f t="shared" ref="C184:H184" si="26">C61</f>
        <v>WP1</v>
      </c>
      <c r="D184" s="114" t="str">
        <f t="shared" si="26"/>
        <v>WP2</v>
      </c>
      <c r="E184" s="114" t="str">
        <f t="shared" si="26"/>
        <v>WP3</v>
      </c>
      <c r="F184" s="114" t="str">
        <f t="shared" si="26"/>
        <v>WP4</v>
      </c>
      <c r="G184" s="114" t="str">
        <f t="shared" si="26"/>
        <v>WP5</v>
      </c>
      <c r="H184" s="114" t="str">
        <f t="shared" si="26"/>
        <v>WP6</v>
      </c>
      <c r="I184" s="114" t="s">
        <v>32</v>
      </c>
      <c r="J184" s="277"/>
      <c r="K184" s="89"/>
      <c r="L184" s="89"/>
      <c r="M184" s="89"/>
      <c r="N184" s="89"/>
      <c r="O184" s="89"/>
      <c r="P184" s="89"/>
      <c r="Q184" s="89"/>
      <c r="R184" s="89"/>
      <c r="V184" s="112"/>
      <c r="X184" s="18"/>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c r="B185" s="76"/>
      <c r="C185" s="76"/>
      <c r="D185" s="76"/>
      <c r="E185" s="76"/>
      <c r="F185" s="76"/>
      <c r="G185" s="76"/>
      <c r="H185" s="76"/>
      <c r="I185" s="76"/>
      <c r="J185" s="277"/>
      <c r="K185" s="89"/>
      <c r="L185" s="89"/>
      <c r="M185" s="89"/>
      <c r="N185" s="89"/>
      <c r="O185" s="89"/>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ref="A186:A192" si="27">A63</f>
        <v>P1</v>
      </c>
      <c r="B186" s="76"/>
      <c r="C186" s="51">
        <f>SUMPRODUCT(($J$173:$J$182="P1")*($I$173:$I$182&lt;&gt;"")*($I$173:$I$182="WP1")*($O$173:$O$182))</f>
        <v>0</v>
      </c>
      <c r="D186" s="51">
        <f>SUMPRODUCT(($J$173:$J$182="P1")*($I$173:$I$182&lt;&gt;"")*($I$173:$I$182="WP2")*($O$173:$O$182))</f>
        <v>0</v>
      </c>
      <c r="E186" s="51">
        <f>SUMPRODUCT(($J$173:$J$182="P1")*($I$173:$I$182&lt;&gt;"")*($I$173:$I$182="WP3")*($O$173:$O$182))</f>
        <v>0</v>
      </c>
      <c r="F186" s="51">
        <f>SUMPRODUCT(($J$173:$J$182="P1")*($I$173:$I$182&lt;&gt;"")*($I$173:$I$182="WP4")*($O$173:$O$182))</f>
        <v>0</v>
      </c>
      <c r="G186" s="51">
        <f>SUMPRODUCT(($J$173:$J$182="P1")*($I$173:$I$182&lt;&gt;"")*($I$173:$I$182="WP5")*($O$173:$O$182))</f>
        <v>0</v>
      </c>
      <c r="H186" s="51">
        <f>SUMPRODUCT(($J$173:$J$182="P1")*($I$173:$I$182&lt;&gt;"")*($I$173:$I$182="WP6")*($O$173:$O$182))</f>
        <v>0</v>
      </c>
      <c r="I186" s="87">
        <f>SUM(C186:H186)</f>
        <v>0</v>
      </c>
      <c r="J186" s="277"/>
      <c r="K186" s="89"/>
      <c r="L186" s="17"/>
      <c r="M186" s="17"/>
      <c r="N186" s="17"/>
      <c r="O186" s="17"/>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7"/>
        <v>P2</v>
      </c>
      <c r="B187" s="76"/>
      <c r="C187" s="51">
        <f>SUMPRODUCT(($J$173:$J$182="P2")*($I$173:$I$182&lt;&gt;"")*($I$173:$I$182="WP1")*($O$173:$O$182))</f>
        <v>0</v>
      </c>
      <c r="D187" s="51">
        <f>SUMPRODUCT(($J$173:$J$182="P2")*($I$173:$I$182&lt;&gt;"")*($I$173:$I$182="WP2")*($O$173:$O$182))</f>
        <v>0</v>
      </c>
      <c r="E187" s="51">
        <f>SUMPRODUCT(($J$173:$J$182="P2")*($I$173:$I$182&lt;&gt;"")*($I$173:$I$182="WP3")*($O$173:$O$182))</f>
        <v>0</v>
      </c>
      <c r="F187" s="51">
        <f>SUMPRODUCT(($J$173:$J$182="P2")*($I$173:$I$182&lt;&gt;"")*($I$173:$I$182="WP4")*($O$173:$O$182))</f>
        <v>0</v>
      </c>
      <c r="G187" s="51">
        <f>SUMPRODUCT(($J$173:$J$182="P2")*($I$173:$I$182&lt;&gt;"")*($I$173:$I$182="WP5")*($O$173:$O$182))</f>
        <v>0</v>
      </c>
      <c r="H187" s="51">
        <f>SUMPRODUCT(($J$173:$J$182="P2")*($I$173:$I$182&lt;&gt;"")*($I$173:$I$182="WP6")*($O$173:$O$182))</f>
        <v>0</v>
      </c>
      <c r="I187" s="87">
        <f t="shared" ref="I187:I192" si="28">SUM(C187:H187)</f>
        <v>0</v>
      </c>
      <c r="J187" s="277"/>
      <c r="K187" s="89"/>
      <c r="L187" s="17"/>
      <c r="M187" s="17"/>
      <c r="N187" s="368" t="str">
        <f>IF(I193=O183,"OK","ERRORE - Seleziona una delle opzioni WP e/o Periodo per ogni voce di spesa / ERROR -  Select one of the option WP and/or Period per each single budget line!")</f>
        <v>OK</v>
      </c>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7"/>
        <v>P3</v>
      </c>
      <c r="B188" s="76"/>
      <c r="C188" s="51">
        <f>SUMPRODUCT(($J$173:$J$182="P3")*($I$173:$I$182&lt;&gt;"")*($I$173:$I$182="WP1")*($O$173:$O$182))</f>
        <v>0</v>
      </c>
      <c r="D188" s="51">
        <f>SUMPRODUCT(($J$173:$J$182="P3")*($I$173:$I$182&lt;&gt;"")*($I$173:$I$182="WP2")*($O$173:$O$182))</f>
        <v>0</v>
      </c>
      <c r="E188" s="51">
        <f>SUMPRODUCT(($J$173:$J$182="P3")*($I$173:$I$182&lt;&gt;"")*($I$173:$I$182="WP3")*($O$173:$O$182))</f>
        <v>0</v>
      </c>
      <c r="F188" s="51">
        <f>SUMPRODUCT(($J$173:$J$182="P3")*($I$173:$I$182&lt;&gt;"")*($I$173:$I$182="WP4")*($O$173:$O$182))</f>
        <v>0</v>
      </c>
      <c r="G188" s="51">
        <f>SUMPRODUCT(($J$173:$J$182="P3")*($I$173:$I$182&lt;&gt;"")*($I$173:$I$182="WP5")*($O$173:$O$182))</f>
        <v>0</v>
      </c>
      <c r="H188" s="51">
        <f>SUMPRODUCT(($J$173:$J$182="P3")*($I$173:$I$182&lt;&gt;"")*($I$173:$I$182="WP6")*($O$173:$O$182))</f>
        <v>0</v>
      </c>
      <c r="I188" s="87">
        <f t="shared" si="28"/>
        <v>0</v>
      </c>
      <c r="J188" s="277"/>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7"/>
        <v>P4</v>
      </c>
      <c r="B189" s="76"/>
      <c r="C189" s="51">
        <f>SUMPRODUCT(($J$173:$J$182="P4")*($I$173:$I$182&lt;&gt;"")*($I$173:$I$182="WP1")*($O$173:$O$182))</f>
        <v>0</v>
      </c>
      <c r="D189" s="51">
        <f>SUMPRODUCT(($J$173:$J$182="P4")*($I$173:$I$182&lt;&gt;"")*($I$173:$I$182="WP2")*($O$173:$O$182))</f>
        <v>0</v>
      </c>
      <c r="E189" s="51">
        <f>SUMPRODUCT(($J$173:$J$182="P4")*($I$173:$I$182&lt;&gt;"")*($I$173:$I$182="WP3")*($O$173:$O$182))</f>
        <v>0</v>
      </c>
      <c r="F189" s="51">
        <f>SUMPRODUCT(($J$173:$J$182="P4")*($I$173:$I$182&lt;&gt;"")*($I$173:$I$182="WP4")*($O$173:$O$182))</f>
        <v>0</v>
      </c>
      <c r="G189" s="51">
        <f>SUMPRODUCT(($J$173:$J$182="P4")*($I$173:$I$182&lt;&gt;"")*($I$173:$I$182="WP5")*($O$173:$O$182))</f>
        <v>0</v>
      </c>
      <c r="H189" s="51">
        <f>SUMPRODUCT(($J$173:$J$182="P4")*($I$173:$I$182&lt;&gt;"")*($I$173:$I$182="WP6")*($O$173:$O$182))</f>
        <v>0</v>
      </c>
      <c r="I189" s="87">
        <f t="shared" si="28"/>
        <v>0</v>
      </c>
      <c r="J189" s="277"/>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7"/>
        <v>P5</v>
      </c>
      <c r="B190" s="76"/>
      <c r="C190" s="51">
        <f>SUMPRODUCT(($J$173:$J$182="P5")*($I$173:$I$182&lt;&gt;"")*($I$173:$I$182="WP1")*($O$173:$O$182))</f>
        <v>0</v>
      </c>
      <c r="D190" s="51">
        <f>SUMPRODUCT(($J$173:$J$182="P5")*($I$173:$I$182&lt;&gt;"")*($I$173:$I$182="WP2")*($O$173:$O$182))</f>
        <v>0</v>
      </c>
      <c r="E190" s="51">
        <f>SUMPRODUCT(($J$173:$J$182="P5")*($I$173:$I$182&lt;&gt;"")*($I$173:$I$182="WP3")*($O$173:$O$182))</f>
        <v>0</v>
      </c>
      <c r="F190" s="51">
        <f>SUMPRODUCT(($J$173:$J$182="P5")*($I$173:$I$182&lt;&gt;"")*($I$173:$I$182="WP4")*($O$173:$O$182))</f>
        <v>0</v>
      </c>
      <c r="G190" s="51">
        <f>SUMPRODUCT(($J$173:$J$182="P5")*($I$173:$I$182&lt;&gt;"")*($I$173:$I$182="WP5")*($O$173:$O$182))</f>
        <v>0</v>
      </c>
      <c r="H190" s="51">
        <f>SUMPRODUCT(($J$173:$J$182="P5")*($I$173:$I$182&lt;&gt;"")*($I$173:$I$182="WP6")*($O$173:$O$182))</f>
        <v>0</v>
      </c>
      <c r="I190" s="87">
        <f t="shared" si="28"/>
        <v>0</v>
      </c>
      <c r="J190" s="277"/>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7"/>
        <v>P6</v>
      </c>
      <c r="B191" s="76"/>
      <c r="C191" s="51">
        <f>SUMPRODUCT(($J$173:$J$182="P6")*($I$173:$I$182&lt;&gt;"")*($I$173:$I$182="WP1")*($O$173:$O$182))</f>
        <v>0</v>
      </c>
      <c r="D191" s="51">
        <f>SUMPRODUCT(($J$173:$J$182="P6")*($I$173:$I$182&lt;&gt;"")*($I$173:$I$182="WP2")*($O$173:$O$182))</f>
        <v>0</v>
      </c>
      <c r="E191" s="51">
        <f>SUMPRODUCT(($J$173:$J$182="P6")*($I$173:$I$182&lt;&gt;"")*($I$173:$I$182="WP3")*($O$173:$O$182))</f>
        <v>0</v>
      </c>
      <c r="F191" s="51">
        <f>SUMPRODUCT(($J$173:$J$182="P6")*($I$173:$I$182&lt;&gt;"")*($I$173:$I$182="WP4")*($O$173:$O$182))</f>
        <v>0</v>
      </c>
      <c r="G191" s="51">
        <f>SUMPRODUCT(($J$173:$J$182="P6")*($I$173:$I$182&lt;&gt;"")*($I$173:$I$182="WP5")*($O$173:$O$182))</f>
        <v>0</v>
      </c>
      <c r="H191" s="51">
        <f>SUMPRODUCT(($J$173:$J$182="P6")*($I$173:$I$182&lt;&gt;"")*($I$173:$I$182="WP6")*($O$173:$O$182))</f>
        <v>0</v>
      </c>
      <c r="I191" s="87">
        <f t="shared" si="28"/>
        <v>0</v>
      </c>
      <c r="J191" s="277"/>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114" t="str">
        <f t="shared" si="27"/>
        <v>P7</v>
      </c>
      <c r="B192" s="76"/>
      <c r="C192" s="51">
        <f>SUMPRODUCT(($J$173:$J$182="P7")*($I$173:$I$182&lt;&gt;"")*($I$173:$I$182="WP1")*($O$173:$O$182))</f>
        <v>0</v>
      </c>
      <c r="D192" s="51">
        <f>SUMPRODUCT(($J$173:$J$182="P7")*($I$173:$I$182&lt;&gt;"")*($I$173:$I$182="WP2")*($O$173:$O$182))</f>
        <v>0</v>
      </c>
      <c r="E192" s="51">
        <f>SUMPRODUCT(($J$173:$J$182="P7")*($I$173:$I$182&lt;&gt;"")*($I$173:$I$182="COMP3")*($O$173:$O$182))</f>
        <v>0</v>
      </c>
      <c r="F192" s="51">
        <f>SUMPRODUCT(($J$173:$J$182="P7")*($I$173:$I$182&lt;&gt;"")*($I$173:$I$182="WP4")*($O$173:$O$182))</f>
        <v>0</v>
      </c>
      <c r="G192" s="51">
        <f>SUMPRODUCT(($J$173:$J$182="P7")*($I$173:$I$182&lt;&gt;"")*($I$173:$I$182="WP5")*($O$173:$O$182))</f>
        <v>0</v>
      </c>
      <c r="H192" s="51">
        <f>SUMPRODUCT(($J$173:$J$182="P7")*($I$173:$I$182&lt;&gt;"")*($I$173:$I$182="WP6")*($O$173:$O$182))</f>
        <v>0</v>
      </c>
      <c r="I192" s="87">
        <f t="shared" si="28"/>
        <v>0</v>
      </c>
      <c r="J192" s="277"/>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3.5" customHeight="1">
      <c r="A193" s="52" t="s">
        <v>32</v>
      </c>
      <c r="B193" s="77"/>
      <c r="C193" s="53">
        <f t="shared" ref="C193:I193" si="29">SUM(C$186:C$192)</f>
        <v>0</v>
      </c>
      <c r="D193" s="53">
        <f t="shared" si="29"/>
        <v>0</v>
      </c>
      <c r="E193" s="53">
        <f t="shared" si="29"/>
        <v>0</v>
      </c>
      <c r="F193" s="53">
        <f t="shared" si="29"/>
        <v>0</v>
      </c>
      <c r="G193" s="53">
        <f t="shared" si="29"/>
        <v>0</v>
      </c>
      <c r="H193" s="53">
        <f t="shared" si="29"/>
        <v>0</v>
      </c>
      <c r="I193" s="104">
        <f t="shared" si="29"/>
        <v>0</v>
      </c>
      <c r="J193" s="277"/>
      <c r="K193" s="89"/>
      <c r="L193" s="89"/>
      <c r="M193" s="89"/>
      <c r="N193" s="368"/>
      <c r="O193" s="368"/>
      <c r="P193" s="89"/>
      <c r="Q193" s="89"/>
      <c r="R193" s="89"/>
      <c r="V193" s="112"/>
      <c r="X193" s="24"/>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18.75" customHeight="1">
      <c r="A194" s="52" t="s">
        <v>51</v>
      </c>
      <c r="B194" s="77"/>
      <c r="C194" s="53">
        <f t="shared" ref="C194:H194" si="30">SUMPRODUCT(($I$173:$I$182="WP1")*($K$173:$K$182&lt;&gt;"")*($K$173:$K$182="fuori area / outside the area")*($O$173:$O$182))</f>
        <v>0</v>
      </c>
      <c r="D194" s="53">
        <f t="shared" si="30"/>
        <v>0</v>
      </c>
      <c r="E194" s="53">
        <f t="shared" si="30"/>
        <v>0</v>
      </c>
      <c r="F194" s="53">
        <f t="shared" si="30"/>
        <v>0</v>
      </c>
      <c r="G194" s="53">
        <f t="shared" si="30"/>
        <v>0</v>
      </c>
      <c r="H194" s="53">
        <f t="shared" si="30"/>
        <v>0</v>
      </c>
      <c r="I194" s="53">
        <f>SUM(C194:H194)</f>
        <v>0</v>
      </c>
      <c r="J194" s="277"/>
      <c r="K194" s="89"/>
      <c r="L194" s="89"/>
      <c r="M194" s="89"/>
      <c r="N194" s="89"/>
      <c r="O194" s="89"/>
      <c r="P194" s="89"/>
      <c r="Q194" s="89"/>
      <c r="R194" s="89"/>
      <c r="S194" s="25"/>
      <c r="T194" s="25"/>
      <c r="U194" s="25"/>
      <c r="V194" s="112"/>
      <c r="W194" s="112"/>
      <c r="X194" s="112"/>
      <c r="Y194" s="112"/>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c r="AU194" s="112"/>
      <c r="AV194" s="112"/>
      <c r="AW194" s="112"/>
      <c r="AX194" s="112"/>
      <c r="AY194" s="112"/>
      <c r="AZ194" s="112"/>
      <c r="BA194" s="112"/>
      <c r="BB194" s="112"/>
      <c r="BC194" s="112"/>
      <c r="BD194" s="112"/>
      <c r="BE194" s="112"/>
      <c r="BF194" s="112"/>
    </row>
    <row r="195" spans="1:260" ht="47.25" customHeight="1">
      <c r="A195" s="52" t="s">
        <v>155</v>
      </c>
      <c r="B195" s="77"/>
      <c r="C195" s="53">
        <f>SUMPRODUCT(($I$173:$I$182="WP1")*($H$173:$H$182&lt;&gt;"")*($H$173:$H$182="SI/YES")*($O$173:$O$182))</f>
        <v>0</v>
      </c>
      <c r="D195" s="53">
        <f>SUMPRODUCT(($I$173:$I$182="WP2")*($H$173:$H$182&lt;&gt;"")*($H$173:$H$182="SI/YES")*($O$173:$O$182))</f>
        <v>0</v>
      </c>
      <c r="E195" s="53">
        <f>SUMPRODUCT(($I$173:$I$182="WP3")*($H$173:$H$182&lt;&gt;"")*($H$173:$H$182="SI/YES")*($O$173:$O$182))</f>
        <v>0</v>
      </c>
      <c r="F195" s="53">
        <f>SUMPRODUCT(($I$173:$I$182="WP4")*($H$173:$H$182&lt;&gt;"")*($H$173:$H$182="SI/YES")*($O$173:$O$182))</f>
        <v>0</v>
      </c>
      <c r="G195" s="53">
        <f>SUMPRODUCT(($I$173:$I$182="WP5")*($H$173:$H$182&lt;&gt;"")*($H$173:$H$182="SI/YES")*($O$173:$O$182))</f>
        <v>0</v>
      </c>
      <c r="H195" s="53">
        <f>SUMPRODUCT(($I$173:$I$182="WP6")*($H$173:$H$182&lt;&gt;"")*($H$173:$H$182="SI/YES")*($O$173:$O$182))</f>
        <v>0</v>
      </c>
      <c r="I195" s="85">
        <f>SUM(C195:H195)</f>
        <v>0</v>
      </c>
      <c r="J195" s="274"/>
      <c r="K195" s="17"/>
      <c r="L195" s="17"/>
      <c r="M195" s="17"/>
      <c r="N195" s="17"/>
      <c r="O195" s="17"/>
      <c r="P195" s="17"/>
      <c r="Q195" s="17"/>
      <c r="R195" s="17"/>
      <c r="S195" s="18"/>
      <c r="T195" s="18"/>
      <c r="U195" s="18"/>
      <c r="V195" s="18"/>
      <c r="W195" s="18"/>
      <c r="X195" s="18"/>
      <c r="Y195" s="18"/>
      <c r="Z195" s="18"/>
      <c r="AA195" s="18"/>
      <c r="AB195" s="18"/>
      <c r="AC195" s="18"/>
      <c r="AD195" s="18"/>
      <c r="AE195" s="112"/>
      <c r="AF195" s="112"/>
      <c r="AG195" s="112"/>
      <c r="AH195" s="112"/>
      <c r="AI195" s="112"/>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6.5" customHeight="1">
      <c r="A196" s="17"/>
      <c r="B196" s="17"/>
      <c r="C196" s="17"/>
      <c r="D196" s="17"/>
      <c r="E196" s="17"/>
      <c r="F196" s="274"/>
      <c r="G196" s="274"/>
      <c r="H196" s="274"/>
      <c r="I196" s="274"/>
      <c r="J196" s="274"/>
      <c r="K196" s="17"/>
      <c r="L196" s="17"/>
      <c r="M196" s="17"/>
      <c r="N196" s="17"/>
      <c r="O196" s="17"/>
      <c r="P196" s="17"/>
      <c r="Q196" s="17"/>
      <c r="R196" s="17"/>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row>
    <row r="197" spans="1:260" ht="15" customHeight="1">
      <c r="A197" s="78" t="s">
        <v>221</v>
      </c>
      <c r="B197" s="16"/>
      <c r="C197" s="16"/>
      <c r="D197" s="16"/>
      <c r="E197" s="16"/>
      <c r="F197" s="274"/>
      <c r="G197" s="274"/>
      <c r="H197" s="274"/>
      <c r="I197" s="274"/>
      <c r="J197" s="274"/>
      <c r="K197" s="16"/>
      <c r="L197" s="16"/>
      <c r="M197" s="16"/>
      <c r="N197" s="16"/>
      <c r="O197" s="1"/>
      <c r="P197" s="1"/>
      <c r="Q197" s="1"/>
      <c r="R197" s="1"/>
    </row>
    <row r="198" spans="1:260" ht="8.25" customHeight="1">
      <c r="A198" s="12"/>
      <c r="B198" s="12"/>
      <c r="C198" s="12"/>
      <c r="D198" s="12"/>
      <c r="E198" s="12"/>
      <c r="F198" s="271"/>
      <c r="G198" s="271"/>
      <c r="H198" s="271"/>
      <c r="I198" s="271"/>
      <c r="J198" s="271"/>
      <c r="K198" s="12"/>
      <c r="L198" s="12"/>
      <c r="M198" s="12"/>
      <c r="N198" s="12"/>
      <c r="O198" s="12"/>
      <c r="P198" s="12"/>
      <c r="Q198" s="12"/>
      <c r="R198" s="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c r="BC198" s="112"/>
      <c r="BD198" s="112"/>
      <c r="BE198" s="112"/>
      <c r="BF198" s="112"/>
    </row>
    <row r="199" spans="1:260" s="32" customFormat="1" ht="112.5" customHeight="1">
      <c r="A199" s="354" t="s">
        <v>192</v>
      </c>
      <c r="B199" s="354"/>
      <c r="C199" s="354"/>
      <c r="D199" s="354"/>
      <c r="E199" s="354"/>
      <c r="F199" s="354"/>
      <c r="G199" s="354"/>
      <c r="H199" s="354"/>
      <c r="I199" s="354"/>
      <c r="J199" s="354"/>
      <c r="K199" s="354"/>
      <c r="L199" s="354"/>
      <c r="M199" s="354"/>
      <c r="N199" s="354"/>
      <c r="O199" s="354"/>
      <c r="P199" s="1"/>
      <c r="Q199" s="1"/>
      <c r="R199" s="115"/>
      <c r="IZ199" s="2"/>
    </row>
    <row r="200" spans="1:260" ht="19.5" customHeight="1">
      <c r="A200" s="348" t="s">
        <v>227</v>
      </c>
      <c r="B200" s="348" t="s">
        <v>27</v>
      </c>
      <c r="C200" s="348"/>
      <c r="D200" s="348"/>
      <c r="E200" s="364" t="s">
        <v>131</v>
      </c>
      <c r="F200" s="364"/>
      <c r="G200" s="364" t="s">
        <v>30</v>
      </c>
      <c r="H200" s="366" t="s">
        <v>128</v>
      </c>
      <c r="I200" s="366"/>
      <c r="J200" s="366"/>
      <c r="K200" s="366"/>
      <c r="L200" s="366"/>
      <c r="M200" s="366"/>
      <c r="N200" s="366"/>
      <c r="O200" s="366"/>
      <c r="P200" s="12"/>
      <c r="Q200" s="12"/>
      <c r="R200" s="96"/>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12"/>
    </row>
    <row r="201" spans="1:260" ht="79.900000000000006" customHeight="1">
      <c r="A201" s="348"/>
      <c r="B201" s="348"/>
      <c r="C201" s="348"/>
      <c r="D201" s="348"/>
      <c r="E201" s="364"/>
      <c r="F201" s="364"/>
      <c r="G201" s="364"/>
      <c r="H201" s="246" t="s">
        <v>138</v>
      </c>
      <c r="I201" s="138" t="s">
        <v>112</v>
      </c>
      <c r="J201" s="138" t="s">
        <v>129</v>
      </c>
      <c r="K201" s="138" t="s">
        <v>31</v>
      </c>
      <c r="L201" s="139" t="s">
        <v>123</v>
      </c>
      <c r="M201" s="139" t="s">
        <v>124</v>
      </c>
      <c r="N201" s="139" t="s">
        <v>125</v>
      </c>
      <c r="O201" s="114" t="s">
        <v>115</v>
      </c>
      <c r="P201" s="1"/>
      <c r="Q201" s="1"/>
      <c r="R201" s="97"/>
      <c r="S201" s="19"/>
      <c r="V201" s="112"/>
      <c r="W201" s="19"/>
      <c r="X201" s="19"/>
      <c r="Y201" s="19"/>
      <c r="Z201" s="112"/>
      <c r="AA201" s="19"/>
      <c r="AB201" s="19"/>
      <c r="AC201" s="19"/>
      <c r="AD201" s="112"/>
      <c r="AE201" s="19"/>
      <c r="AF201" s="19"/>
      <c r="AG201" s="19"/>
      <c r="AH201" s="112"/>
      <c r="AI201" s="19"/>
      <c r="AJ201" s="19"/>
      <c r="AK201" s="19"/>
      <c r="AL201" s="112"/>
      <c r="AM201" s="19"/>
      <c r="AN201" s="19"/>
      <c r="AO201" s="19"/>
      <c r="AP201" s="112"/>
      <c r="AQ201" s="19"/>
      <c r="AR201" s="19"/>
      <c r="AS201" s="19"/>
      <c r="AT201" s="112"/>
      <c r="AU201" s="19"/>
      <c r="AV201" s="19"/>
      <c r="AW201" s="19"/>
      <c r="AX201" s="112"/>
      <c r="AY201" s="19"/>
      <c r="AZ201" s="19"/>
      <c r="BA201" s="19"/>
      <c r="BB201" s="112"/>
      <c r="BC201" s="19"/>
      <c r="BD201" s="19"/>
      <c r="BE201" s="19"/>
      <c r="BF201" s="112"/>
    </row>
    <row r="202" spans="1:260" ht="15" customHeight="1">
      <c r="A202" s="348"/>
      <c r="B202" s="376"/>
      <c r="C202" s="377"/>
      <c r="D202" s="378"/>
      <c r="E202" s="376"/>
      <c r="F202" s="378"/>
      <c r="G202" s="302"/>
      <c r="H202" s="302"/>
      <c r="I202" s="302"/>
      <c r="J202" s="302"/>
      <c r="K202" s="302"/>
      <c r="L202" s="302"/>
      <c r="M202" s="302"/>
      <c r="N202" s="303"/>
      <c r="O202" s="241">
        <f t="shared" ref="O202:O211" si="31">M202*N202</f>
        <v>0</v>
      </c>
      <c r="P202" s="12"/>
      <c r="Q202" s="12"/>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2.75" customHeight="1">
      <c r="A203" s="348"/>
      <c r="B203" s="376"/>
      <c r="C203" s="377"/>
      <c r="D203" s="378"/>
      <c r="E203" s="376"/>
      <c r="F203" s="378"/>
      <c r="G203" s="302"/>
      <c r="H203" s="302"/>
      <c r="I203" s="302"/>
      <c r="J203" s="302"/>
      <c r="K203" s="302"/>
      <c r="L203" s="302"/>
      <c r="M203" s="302"/>
      <c r="N203" s="303"/>
      <c r="O203" s="241">
        <f t="shared" si="31"/>
        <v>0</v>
      </c>
      <c r="P203" s="1"/>
      <c r="Q203" s="1"/>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76"/>
      <c r="C204" s="377"/>
      <c r="D204" s="378"/>
      <c r="E204" s="376"/>
      <c r="F204" s="378"/>
      <c r="G204" s="302"/>
      <c r="H204" s="302"/>
      <c r="I204" s="302"/>
      <c r="J204" s="302"/>
      <c r="K204" s="302"/>
      <c r="L204" s="302"/>
      <c r="M204" s="302"/>
      <c r="N204" s="303"/>
      <c r="O204" s="241">
        <f>M204*N204</f>
        <v>0</v>
      </c>
      <c r="P204" s="12"/>
      <c r="Q204" s="12"/>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76"/>
      <c r="C205" s="377"/>
      <c r="D205" s="378"/>
      <c r="E205" s="376"/>
      <c r="F205" s="378"/>
      <c r="G205" s="302"/>
      <c r="H205" s="302"/>
      <c r="I205" s="302"/>
      <c r="J205" s="302"/>
      <c r="K205" s="302"/>
      <c r="L205" s="302"/>
      <c r="M205" s="302"/>
      <c r="N205" s="303"/>
      <c r="O205" s="241">
        <f t="shared" si="31"/>
        <v>0</v>
      </c>
      <c r="P205" s="1"/>
      <c r="Q205" s="1"/>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76"/>
      <c r="C206" s="377"/>
      <c r="D206" s="378"/>
      <c r="E206" s="376"/>
      <c r="F206" s="378"/>
      <c r="G206" s="302"/>
      <c r="H206" s="302"/>
      <c r="I206" s="302"/>
      <c r="J206" s="302"/>
      <c r="K206" s="302"/>
      <c r="L206" s="302"/>
      <c r="M206" s="302"/>
      <c r="N206" s="303"/>
      <c r="O206" s="241">
        <f t="shared" si="31"/>
        <v>0</v>
      </c>
      <c r="P206" s="12"/>
      <c r="Q206" s="12"/>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76"/>
      <c r="C207" s="377"/>
      <c r="D207" s="378"/>
      <c r="E207" s="376"/>
      <c r="F207" s="378"/>
      <c r="G207" s="302"/>
      <c r="H207" s="302"/>
      <c r="I207" s="302"/>
      <c r="J207" s="302"/>
      <c r="K207" s="302"/>
      <c r="L207" s="302"/>
      <c r="M207" s="302"/>
      <c r="N207" s="303"/>
      <c r="O207" s="241">
        <f t="shared" si="31"/>
        <v>0</v>
      </c>
      <c r="P207" s="1"/>
      <c r="Q207" s="1"/>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76"/>
      <c r="C208" s="377"/>
      <c r="D208" s="378"/>
      <c r="E208" s="376"/>
      <c r="F208" s="378"/>
      <c r="G208" s="302"/>
      <c r="H208" s="302"/>
      <c r="I208" s="302"/>
      <c r="J208" s="302"/>
      <c r="K208" s="302"/>
      <c r="L208" s="302"/>
      <c r="M208" s="302"/>
      <c r="N208" s="303"/>
      <c r="O208" s="241">
        <f t="shared" si="31"/>
        <v>0</v>
      </c>
      <c r="P208" s="12"/>
      <c r="Q208" s="12"/>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 customHeight="1">
      <c r="A209" s="348"/>
      <c r="B209" s="376"/>
      <c r="C209" s="377"/>
      <c r="D209" s="378"/>
      <c r="E209" s="376"/>
      <c r="F209" s="378"/>
      <c r="G209" s="302"/>
      <c r="H209" s="302"/>
      <c r="I209" s="302"/>
      <c r="J209" s="302"/>
      <c r="K209" s="302"/>
      <c r="L209" s="302"/>
      <c r="M209" s="302"/>
      <c r="N209" s="303"/>
      <c r="O209" s="241">
        <f t="shared" si="31"/>
        <v>0</v>
      </c>
      <c r="P209" s="1"/>
      <c r="Q209" s="1"/>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5.75" customHeight="1">
      <c r="A210" s="348"/>
      <c r="B210" s="376"/>
      <c r="C210" s="377"/>
      <c r="D210" s="378"/>
      <c r="E210" s="376"/>
      <c r="F210" s="378"/>
      <c r="G210" s="302"/>
      <c r="H210" s="302"/>
      <c r="I210" s="302"/>
      <c r="J210" s="302"/>
      <c r="K210" s="302"/>
      <c r="L210" s="302"/>
      <c r="M210" s="302"/>
      <c r="N210" s="303"/>
      <c r="O210" s="241">
        <f t="shared" si="31"/>
        <v>0</v>
      </c>
      <c r="P210" s="12"/>
      <c r="Q210" s="12"/>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2.75" customHeight="1">
      <c r="A211" s="348"/>
      <c r="B211" s="376"/>
      <c r="C211" s="377"/>
      <c r="D211" s="378"/>
      <c r="E211" s="376"/>
      <c r="F211" s="378"/>
      <c r="G211" s="302"/>
      <c r="H211" s="302"/>
      <c r="I211" s="302"/>
      <c r="J211" s="302"/>
      <c r="K211" s="302"/>
      <c r="L211" s="302"/>
      <c r="M211" s="302"/>
      <c r="N211" s="303"/>
      <c r="O211" s="241">
        <f t="shared" si="31"/>
        <v>0</v>
      </c>
      <c r="P211" s="1"/>
      <c r="Q211" s="1"/>
      <c r="R211" s="98"/>
      <c r="S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17.25" customHeight="1">
      <c r="A212" s="52" t="s">
        <v>32</v>
      </c>
      <c r="B212" s="344"/>
      <c r="C212" s="345"/>
      <c r="D212" s="346"/>
      <c r="E212" s="344"/>
      <c r="F212" s="346"/>
      <c r="G212" s="282"/>
      <c r="H212" s="275"/>
      <c r="I212" s="282"/>
      <c r="J212" s="282"/>
      <c r="K212" s="242"/>
      <c r="L212" s="242"/>
      <c r="M212" s="242"/>
      <c r="N212" s="242"/>
      <c r="O212" s="239">
        <f>SUM(O202:O211)</f>
        <v>0</v>
      </c>
      <c r="P212" s="12"/>
      <c r="Q212" s="12"/>
      <c r="R212" s="95"/>
      <c r="S212" s="22"/>
      <c r="T212" s="21"/>
      <c r="U212" s="21"/>
      <c r="V212" s="22"/>
      <c r="W212" s="21"/>
      <c r="X212" s="21"/>
      <c r="Y212" s="22"/>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row>
    <row r="213" spans="1:58" ht="77.25" customHeight="1">
      <c r="A213" s="50"/>
      <c r="B213" s="114"/>
      <c r="C213" s="114" t="str">
        <f t="shared" ref="C213:H213" si="32">C61</f>
        <v>WP1</v>
      </c>
      <c r="D213" s="114" t="str">
        <f t="shared" si="32"/>
        <v>WP2</v>
      </c>
      <c r="E213" s="114" t="str">
        <f t="shared" si="32"/>
        <v>WP3</v>
      </c>
      <c r="F213" s="114" t="str">
        <f t="shared" si="32"/>
        <v>WP4</v>
      </c>
      <c r="G213" s="114" t="str">
        <f t="shared" si="32"/>
        <v>WP5</v>
      </c>
      <c r="H213" s="114" t="str">
        <f t="shared" si="32"/>
        <v>WP6</v>
      </c>
      <c r="I213" s="114" t="s">
        <v>32</v>
      </c>
      <c r="J213" s="277"/>
      <c r="K213" s="89"/>
      <c r="L213" s="89"/>
      <c r="M213" s="89"/>
      <c r="N213" s="89"/>
      <c r="O213" s="89"/>
      <c r="P213" s="1"/>
      <c r="Q213" s="1"/>
      <c r="R213" s="89"/>
      <c r="V213" s="112"/>
      <c r="X213" s="18"/>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c r="B214" s="76"/>
      <c r="C214" s="76"/>
      <c r="D214" s="76"/>
      <c r="E214" s="76"/>
      <c r="F214" s="76"/>
      <c r="G214" s="76"/>
      <c r="H214" s="76"/>
      <c r="I214" s="76"/>
      <c r="J214" s="277"/>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ref="A215:A221" si="33">A63</f>
        <v>P1</v>
      </c>
      <c r="B215" s="76"/>
      <c r="C215" s="51">
        <f>SUMPRODUCT(($J$202:$J$211="P1")*($I$202:$I$211&lt;&gt;"")*($I$202:$I$211="WP1")*($O$202:$O$211))</f>
        <v>0</v>
      </c>
      <c r="D215" s="51">
        <f>SUMPRODUCT(($J$202:$J$211="P1")*($I$202:$I$211&lt;&gt;"")*($I$202:$I$211="WP2")*($O$202:$O$211))</f>
        <v>0</v>
      </c>
      <c r="E215" s="51">
        <f>SUMPRODUCT(($J$202:$J$211="P1")*($I$202:$I$211&lt;&gt;"")*($I$202:$I$211="WP3")*($O$202:$O$211))</f>
        <v>0</v>
      </c>
      <c r="F215" s="51">
        <f>SUMPRODUCT(($J$202:$J$211="P1")*($I$202:$I$211&lt;&gt;"")*($I$202:$I$211="WP4")*($O$202:$O$211))</f>
        <v>0</v>
      </c>
      <c r="G215" s="51">
        <f>SUMPRODUCT(($J$202:$J$211="P1")*($I$202:$I$211&lt;&gt;"")*($I$202:$I$211="WP5")*($O$202:$O$211))</f>
        <v>0</v>
      </c>
      <c r="H215" s="51">
        <f>SUMPRODUCT(($J$202:$J$211="P1")*($I$202:$I$211&lt;&gt;"")*($I$202:$I$211="WP6")*($O$202:$O$211))</f>
        <v>0</v>
      </c>
      <c r="I215" s="87">
        <f>SUM(C215:H215)</f>
        <v>0</v>
      </c>
      <c r="J215" s="277"/>
      <c r="K215" s="89"/>
      <c r="L215" s="89"/>
      <c r="M215" s="89"/>
      <c r="N215" s="89"/>
      <c r="O215" s="89"/>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3"/>
        <v>P2</v>
      </c>
      <c r="B216" s="76"/>
      <c r="C216" s="51">
        <f>SUMPRODUCT(($J$202:$J$211="P2")*($I$202:$I$211&lt;&gt;"")*($I$202:$I$211="WP1")*($O$202:$O$211))</f>
        <v>0</v>
      </c>
      <c r="D216" s="51">
        <f>SUMPRODUCT(($J$202:$J$211="P2")*($I$202:$I$211&lt;&gt;"")*($I$202:$I$211="WP2")*($O$202:$O$211))</f>
        <v>0</v>
      </c>
      <c r="E216" s="51">
        <f>SUMPRODUCT(($J$202:$J$211="P2")*($I$202:$I$211&lt;&gt;"")*($I$202:$I$211="WP3")*($O$202:$O$211))</f>
        <v>0</v>
      </c>
      <c r="F216" s="51">
        <f>SUMPRODUCT(($J$202:$J$211="P2")*($I$202:$I$211&lt;&gt;"")*($I$202:$I$211="WP4")*($O$202:$O$211))</f>
        <v>0</v>
      </c>
      <c r="G216" s="51">
        <f>SUMPRODUCT(($J$202:$J$211="P2")*($I$202:$I$211&lt;&gt;"")*($I$202:$I$211="WP5")*($O$202:$O$211))</f>
        <v>0</v>
      </c>
      <c r="H216" s="51">
        <f>SUMPRODUCT(($J$202:$J$211="P2")*($I$202:$I$211&lt;&gt;"")*($I$202:$I$211="WP6")*($O$202:$O$211))</f>
        <v>0</v>
      </c>
      <c r="I216" s="87">
        <f t="shared" ref="I216:I221" si="34">SUM(C216:H216)</f>
        <v>0</v>
      </c>
      <c r="J216" s="277"/>
      <c r="K216" s="89"/>
      <c r="L216" s="89"/>
      <c r="M216" s="89"/>
      <c r="N216" s="368" t="str">
        <f>IF(I222=O212,"OK","ERRORE - Seleziona una delle opzioni WP e/o Periodo per ogni voce di spesa / ERROR -  Select one of the option WP and/or Period per each single budget line!")</f>
        <v>OK</v>
      </c>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3"/>
        <v>P3</v>
      </c>
      <c r="B217" s="76"/>
      <c r="C217" s="51">
        <f>SUMPRODUCT(($J$202:$J$211="P3")*($I$202:$I$211&lt;&gt;"")*($I$202:$I$211="WP1")*($O$202:$O$211))</f>
        <v>0</v>
      </c>
      <c r="D217" s="51">
        <f>SUMPRODUCT(($J$202:$J$211="P3")*($I$202:$I$211&lt;&gt;"")*($I$202:$I$211="WP2")*($O$202:$O$211))</f>
        <v>0</v>
      </c>
      <c r="E217" s="51">
        <f>SUMPRODUCT(($J$202:$J$211="P3")*($I$202:$I$211&lt;&gt;"")*($I$202:$I$211="WP3")*($O$202:$O$211))</f>
        <v>0</v>
      </c>
      <c r="F217" s="51">
        <f>SUMPRODUCT(($J$202:$J$211="P3")*($I$202:$I$211&lt;&gt;"")*($I$202:$I$211="WP4")*($O$202:$O$211))</f>
        <v>0</v>
      </c>
      <c r="G217" s="51">
        <f>SUMPRODUCT(($J$202:$J$211="P3")*($I$202:$I$211&lt;&gt;"")*($I$202:$I$211="WP5")*($O$202:$O$211))</f>
        <v>0</v>
      </c>
      <c r="H217" s="51">
        <f>SUMPRODUCT(($J$202:$J$211="P3")*($I$202:$I$211&lt;&gt;"")*($I$202:$I$211="WP6")*($O$202:$O$211))</f>
        <v>0</v>
      </c>
      <c r="I217" s="87">
        <f t="shared" si="34"/>
        <v>0</v>
      </c>
      <c r="J217" s="277"/>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3"/>
        <v>P4</v>
      </c>
      <c r="B218" s="76"/>
      <c r="C218" s="51">
        <f>SUMPRODUCT(($J$202:$J$211="P4")*($I$202:$I$211&lt;&gt;"")*($I$202:$I$211="WP1")*($O$202:$O$211))</f>
        <v>0</v>
      </c>
      <c r="D218" s="51">
        <f>SUMPRODUCT(($J$202:$J$211="P4")*($I$202:$I$211&lt;&gt;"")*($I$202:$I$211="WP2")*($O$202:$O$211))</f>
        <v>0</v>
      </c>
      <c r="E218" s="51">
        <f>SUMPRODUCT(($J$202:$J$211="P4")*($I$202:$I$211&lt;&gt;"")*($I$202:$I$211="WP3")*($O$202:$O$211))</f>
        <v>0</v>
      </c>
      <c r="F218" s="51">
        <f>SUMPRODUCT(($J$202:$J$211="P4")*($I$202:$I$211&lt;&gt;"")*($I$202:$I$211="WP4")*($O$202:$O$211))</f>
        <v>0</v>
      </c>
      <c r="G218" s="51">
        <f>SUMPRODUCT(($J$202:$J$211="P4")*($I$202:$I$211&lt;&gt;"")*($I$202:$I$211="WP5")*($O$202:$O$211))</f>
        <v>0</v>
      </c>
      <c r="H218" s="51">
        <f>SUMPRODUCT(($J$202:$J$211="P4")*($I$202:$I$211&lt;&gt;"")*($I$202:$I$211="WP6")*($O$202:$O$211))</f>
        <v>0</v>
      </c>
      <c r="I218" s="87">
        <f t="shared" si="34"/>
        <v>0</v>
      </c>
      <c r="J218" s="277"/>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3"/>
        <v>P5</v>
      </c>
      <c r="B219" s="76"/>
      <c r="C219" s="51">
        <f>SUMPRODUCT(($J$202:$J$211="P5")*($I$202:$I$211&lt;&gt;"")*($I$202:$I$211="WP1")*($O$202:$O$211))</f>
        <v>0</v>
      </c>
      <c r="D219" s="51">
        <f>SUMPRODUCT(($J$202:$J$211="P5")*($I$202:$I$211&lt;&gt;"")*($I$202:$I$211="WP2")*($O$202:$O$211))</f>
        <v>0</v>
      </c>
      <c r="E219" s="51">
        <f>SUMPRODUCT(($J$202:$J$211="P5")*($I$202:$I$211&lt;&gt;"")*($I$202:$I$211="WP3")*($O$202:$O$211))</f>
        <v>0</v>
      </c>
      <c r="F219" s="51">
        <f>SUMPRODUCT(($J$202:$J$211="P5")*($I$202:$I$211&lt;&gt;"")*($I$202:$I$211="WP4")*($O$202:$O$211))</f>
        <v>0</v>
      </c>
      <c r="G219" s="51">
        <f>SUMPRODUCT(($J$202:$J$211="P5")*($I$202:$I$211&lt;&gt;"")*($I$202:$I$211="WP5")*($O$202:$O$211))</f>
        <v>0</v>
      </c>
      <c r="H219" s="51">
        <f>SUMPRODUCT(($J$202:$J$211="P5")*($I$202:$I$211&lt;&gt;"")*($I$202:$I$211="WP6")*($O$202:$O$211))</f>
        <v>0</v>
      </c>
      <c r="I219" s="87">
        <f t="shared" si="34"/>
        <v>0</v>
      </c>
      <c r="J219" s="277"/>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3"/>
        <v>P6</v>
      </c>
      <c r="B220" s="76"/>
      <c r="C220" s="51">
        <f>SUMPRODUCT(($J$202:$J$211="P6")*($I$202:$I$211&lt;&gt;"")*($I$202:$I$211="WP1")*($O$202:$O$211))</f>
        <v>0</v>
      </c>
      <c r="D220" s="51">
        <f>SUMPRODUCT(($J$202:$J$211="P6")*($I$202:$I$211&lt;&gt;"")*($I$202:$I$211="WP2")*($O$202:$O$211))</f>
        <v>0</v>
      </c>
      <c r="E220" s="51">
        <f>SUMPRODUCT(($J$202:$J$211="P6")*($I$202:$I$211&lt;&gt;"")*($I$202:$I$211="WP3")*($O$202:$O$211))</f>
        <v>0</v>
      </c>
      <c r="F220" s="51">
        <f>SUMPRODUCT(($J$202:$J$211="P6")*($I$202:$I$211&lt;&gt;"")*($I$202:$I$211="WP4")*($O$202:$O$211))</f>
        <v>0</v>
      </c>
      <c r="G220" s="51">
        <f>SUMPRODUCT(($J$202:$J$211="P6")*($I$202:$I$211&lt;&gt;"")*($I$202:$I$211="WP5")*($O$202:$O$211))</f>
        <v>0</v>
      </c>
      <c r="H220" s="51">
        <f>SUMPRODUCT(($J$202:$J$211="P6")*($I$202:$I$211&lt;&gt;"")*($I$202:$I$211="WP6")*($O$202:$O$211))</f>
        <v>0</v>
      </c>
      <c r="I220" s="87">
        <f t="shared" si="34"/>
        <v>0</v>
      </c>
      <c r="J220" s="277"/>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114" t="str">
        <f t="shared" si="33"/>
        <v>P7</v>
      </c>
      <c r="B221" s="76"/>
      <c r="C221" s="51">
        <f>SUMPRODUCT(($J$202:$J$211="P7")*($I$202:$I$211&lt;&gt;"")*($I$202:$I$211="WP1")*($O$202:$O$211))</f>
        <v>0</v>
      </c>
      <c r="D221" s="51">
        <f>SUMPRODUCT(($J$202:$J$211="P7")*($I$202:$I$211&lt;&gt;"")*($I$202:$I$211="WP2")*($O$202:$O$211))</f>
        <v>0</v>
      </c>
      <c r="E221" s="51">
        <f>SUMPRODUCT(($J$202:$J$211="P7")*($I$202:$I$211&lt;&gt;"")*($I$202:$I$211="WP3")*($O$202:$O$211))</f>
        <v>0</v>
      </c>
      <c r="F221" s="51">
        <f>SUMPRODUCT(($J$202:$J$211="P7")*($I$202:$I$211&lt;&gt;"")*($I$202:$I$211="WP4")*($O$202:$O$211))</f>
        <v>0</v>
      </c>
      <c r="G221" s="51">
        <f>SUMPRODUCT(($J$202:$J$211="P7")*($I$202:$I$211&lt;&gt;"")*($I$202:$I$211="WP5")*($O$202:$O$211))</f>
        <v>0</v>
      </c>
      <c r="H221" s="51">
        <f>SUMPRODUCT(($J$202:$J$211="P7")*($I$202:$I$211&lt;&gt;"")*($I$202:$I$211="WP6")*($O$202:$O$211))</f>
        <v>0</v>
      </c>
      <c r="I221" s="87">
        <f t="shared" si="34"/>
        <v>0</v>
      </c>
      <c r="J221" s="277"/>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3.5" customHeight="1">
      <c r="A222" s="52" t="s">
        <v>32</v>
      </c>
      <c r="B222" s="77"/>
      <c r="C222" s="53">
        <f t="shared" ref="C222:H222" si="35">SUM(C$215:C$221)</f>
        <v>0</v>
      </c>
      <c r="D222" s="53">
        <f t="shared" si="35"/>
        <v>0</v>
      </c>
      <c r="E222" s="53">
        <f t="shared" si="35"/>
        <v>0</v>
      </c>
      <c r="F222" s="53">
        <f t="shared" si="35"/>
        <v>0</v>
      </c>
      <c r="G222" s="53">
        <f t="shared" si="35"/>
        <v>0</v>
      </c>
      <c r="H222" s="53">
        <f t="shared" si="35"/>
        <v>0</v>
      </c>
      <c r="I222" s="53">
        <f>SUM(I$214:I$221)</f>
        <v>0</v>
      </c>
      <c r="J222" s="277"/>
      <c r="K222" s="89"/>
      <c r="L222" s="89"/>
      <c r="M222" s="89"/>
      <c r="N222" s="368"/>
      <c r="O222" s="368"/>
      <c r="P222" s="89"/>
      <c r="Q222" s="89"/>
      <c r="R222" s="89"/>
      <c r="V222" s="112"/>
      <c r="X222" s="24"/>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18.75" customHeight="1">
      <c r="A223" s="52" t="s">
        <v>51</v>
      </c>
      <c r="B223" s="77"/>
      <c r="C223" s="53">
        <f>SUMPRODUCT(($I$202:$I$211="WP1")*($K$202:$K$211&lt;&gt;"")*($K$202:$K$211="fuori area / outside the area")*($O$202:$O$211))</f>
        <v>0</v>
      </c>
      <c r="D223" s="53">
        <f>SUMPRODUCT(($I$202:$I$211="WP2")*($K$202:$K$211&lt;&gt;"")*($K$202:$K$211="fuori area / outside the area")*($O$202:$O$211))</f>
        <v>0</v>
      </c>
      <c r="E223" s="53">
        <f>SUMPRODUCT(($I$202:$I$211="WP3")*($K$202:$K$211&lt;&gt;"")*($K$202:$K$211="fuori area / outside the area")*($O$202:$O$211))</f>
        <v>0</v>
      </c>
      <c r="F223" s="53">
        <f>SUMPRODUCT(($I$202:$I$211="WP4")*($K$202:$K$211&lt;&gt;"")*($K$202:$K$211="fuori area / outside the area")*($O$202:$O$211))</f>
        <v>0</v>
      </c>
      <c r="G223" s="53">
        <f>SUMPRODUCT(($I$202:$I$211="WP5")*($K$202:$K$211&lt;&gt;"")*($K$202:$K$211="fuori area / outside the area")*($O$202:$O$211))</f>
        <v>0</v>
      </c>
      <c r="H223" s="53">
        <f>SUMPRODUCT(($I$202:$I$211="WP6")*($K$202:$K$211&lt;&gt;"")*($K$202:$K$211="fuori area / outside the area")*($O$202:$O$211))</f>
        <v>0</v>
      </c>
      <c r="I223" s="53">
        <f>SUM(C223:H223)</f>
        <v>0</v>
      </c>
      <c r="J223" s="277"/>
      <c r="K223" s="89"/>
      <c r="L223" s="89"/>
      <c r="M223" s="89"/>
      <c r="N223" s="89"/>
      <c r="O223" s="89"/>
      <c r="P223" s="89"/>
      <c r="Q223" s="89"/>
      <c r="R223" s="89"/>
      <c r="S223" s="25"/>
      <c r="T223" s="25"/>
      <c r="U223" s="25"/>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39.75" customHeight="1">
      <c r="A224" s="52" t="s">
        <v>155</v>
      </c>
      <c r="B224" s="77"/>
      <c r="C224" s="53">
        <f>SUMPRODUCT(($I$202:$I$211="WP1")*($H$202:$H$211&lt;&gt;"")*($H$202:$H$211="SI/YES")*($O$202:$O$211))</f>
        <v>0</v>
      </c>
      <c r="D224" s="53">
        <f>SUMPRODUCT(($I$202:$I$211="WP2")*($H$202:$H$211&lt;&gt;"")*($H$202:$H$211="SI/YES")*($O$202:$O$211))</f>
        <v>0</v>
      </c>
      <c r="E224" s="53">
        <f>SUMPRODUCT(($I$202:$I$211="WP3")*($H$202:$H$211&lt;&gt;"")*($H$202:$H$211="SI/YES")*($O$202:$O$211))</f>
        <v>0</v>
      </c>
      <c r="F224" s="53">
        <f>SUMPRODUCT(($I$202:$I$211="WP4")*($H$202:$H$211&lt;&gt;"")*($H$202:$H$211="SI/YES")*($O$202:$O$211))</f>
        <v>0</v>
      </c>
      <c r="G224" s="53">
        <f>SUMPRODUCT(($I$202:$I$211="WP5")*($H$202:$H$211&lt;&gt;"")*($H$202:$H$211="SI/YES")*($O$202:$O$211))</f>
        <v>0</v>
      </c>
      <c r="H224" s="53">
        <f>SUMPRODUCT(($I$202:$I$211="WP6")*($H$202:$H$211&lt;&gt;"")*($H$202:$H$211="SI/YES")*($O$202:$O$211))</f>
        <v>0</v>
      </c>
      <c r="I224" s="85">
        <f>SUM(C224:H224)</f>
        <v>0</v>
      </c>
      <c r="J224" s="271"/>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2"/>
      <c r="B225" s="12"/>
      <c r="C225" s="12"/>
      <c r="D225" s="12"/>
      <c r="E225" s="12"/>
      <c r="F225" s="271"/>
      <c r="G225" s="271"/>
      <c r="H225" s="271"/>
      <c r="I225" s="271"/>
      <c r="J225" s="271"/>
      <c r="K225" s="12"/>
      <c r="L225" s="12"/>
      <c r="M225" s="12"/>
      <c r="N225" s="12"/>
      <c r="O225" s="12"/>
      <c r="P225" s="12"/>
      <c r="Q225" s="12"/>
      <c r="R225" s="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row>
    <row r="226" spans="1:58" ht="16.5" customHeight="1">
      <c r="A226" s="17"/>
      <c r="B226" s="17"/>
      <c r="C226" s="17"/>
      <c r="D226" s="17"/>
      <c r="E226" s="17"/>
      <c r="F226" s="274"/>
      <c r="G226" s="274"/>
      <c r="H226" s="274"/>
      <c r="I226" s="274"/>
      <c r="J226" s="274"/>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12"/>
      <c r="AJ226" s="112"/>
      <c r="AK226" s="112"/>
      <c r="AL226" s="112"/>
      <c r="AM226" s="112"/>
      <c r="AN226" s="112"/>
      <c r="AO226" s="18"/>
      <c r="AP226" s="18"/>
      <c r="AQ226" s="18"/>
      <c r="AR226" s="18"/>
      <c r="AS226" s="18"/>
      <c r="AT226" s="18"/>
      <c r="AU226" s="18"/>
      <c r="AV226" s="18"/>
      <c r="AW226" s="18"/>
      <c r="AX226" s="18"/>
      <c r="AY226" s="18"/>
      <c r="AZ226" s="18"/>
      <c r="BA226" s="18"/>
      <c r="BB226" s="18"/>
      <c r="BC226" s="18"/>
      <c r="BD226" s="18"/>
      <c r="BE226" s="18"/>
      <c r="BF226" s="18"/>
    </row>
    <row r="227" spans="1:58" ht="16.5" customHeight="1">
      <c r="A227" s="78" t="s">
        <v>134</v>
      </c>
      <c r="B227" s="17"/>
      <c r="C227" s="17"/>
      <c r="D227" s="17"/>
      <c r="E227" s="17"/>
      <c r="F227" s="274"/>
      <c r="G227" s="274"/>
      <c r="H227" s="274"/>
      <c r="I227" s="274"/>
      <c r="J227" s="274"/>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9.75" customHeight="1">
      <c r="A228" s="7"/>
      <c r="B228" s="17"/>
      <c r="C228" s="17"/>
      <c r="D228" s="17"/>
      <c r="E228" s="17"/>
      <c r="F228" s="274"/>
      <c r="G228" s="274"/>
      <c r="H228" s="274"/>
      <c r="I228" s="274"/>
      <c r="J228" s="274"/>
      <c r="K228" s="17"/>
      <c r="L228" s="17"/>
      <c r="M228" s="17"/>
      <c r="N228" s="17"/>
      <c r="O228" s="17"/>
      <c r="P228" s="17"/>
      <c r="Q228" s="17"/>
      <c r="R228" s="17"/>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row>
    <row r="229" spans="1:58" ht="84.75" customHeight="1">
      <c r="A229" s="50"/>
      <c r="B229" s="114" t="str">
        <f t="shared" ref="B229:G229" si="36">C61</f>
        <v>WP1</v>
      </c>
      <c r="C229" s="114" t="str">
        <f t="shared" si="36"/>
        <v>WP2</v>
      </c>
      <c r="D229" s="114" t="str">
        <f t="shared" si="36"/>
        <v>WP3</v>
      </c>
      <c r="E229" s="114" t="str">
        <f t="shared" si="36"/>
        <v>WP4</v>
      </c>
      <c r="F229" s="114" t="str">
        <f t="shared" si="36"/>
        <v>WP5</v>
      </c>
      <c r="G229" s="114" t="str">
        <f t="shared" si="36"/>
        <v>WP6</v>
      </c>
      <c r="H229" s="114" t="s">
        <v>32</v>
      </c>
      <c r="I229" s="277"/>
      <c r="J229" s="277"/>
      <c r="K229" s="89"/>
      <c r="L229" s="89"/>
      <c r="M229" s="89"/>
      <c r="N229" s="89"/>
      <c r="O229" s="89"/>
      <c r="P229" s="89"/>
      <c r="Q229" s="89"/>
      <c r="R229" s="89"/>
      <c r="V229" s="112"/>
      <c r="X229" s="18"/>
      <c r="Y229" s="112"/>
      <c r="Z229" s="112"/>
      <c r="AA229" s="112"/>
      <c r="AB229" s="112"/>
      <c r="AC229" s="112"/>
      <c r="AD229" s="112"/>
      <c r="AE229" s="112"/>
      <c r="AF229" s="112"/>
      <c r="AG229" s="112"/>
      <c r="AH229" s="72"/>
      <c r="AI229" s="72"/>
      <c r="AJ229" s="72"/>
      <c r="AK229" s="72"/>
      <c r="AL229" s="72"/>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9.25" customHeight="1">
      <c r="A230" s="114" t="str">
        <f>A48</f>
        <v>Costi del personale - costi reali /  staff costs - real costs</v>
      </c>
      <c r="B230" s="92">
        <f t="shared" ref="B230:G230" si="37">C70+C91</f>
        <v>0</v>
      </c>
      <c r="C230" s="92">
        <f t="shared" si="37"/>
        <v>0</v>
      </c>
      <c r="D230" s="92">
        <f t="shared" si="37"/>
        <v>0</v>
      </c>
      <c r="E230" s="92">
        <f t="shared" si="37"/>
        <v>0</v>
      </c>
      <c r="F230" s="92">
        <f t="shared" si="37"/>
        <v>0</v>
      </c>
      <c r="G230" s="92">
        <f t="shared" si="37"/>
        <v>0</v>
      </c>
      <c r="H230" s="94">
        <f t="shared" ref="H230:H235" si="38">SUM(B230:G230)</f>
        <v>0</v>
      </c>
      <c r="I230" s="277"/>
      <c r="J230" s="277"/>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7" customHeight="1">
      <c r="A231" s="114" t="s">
        <v>71</v>
      </c>
      <c r="B231" s="92">
        <f t="shared" ref="B231:G231" si="39">C105</f>
        <v>0</v>
      </c>
      <c r="C231" s="92">
        <f t="shared" si="39"/>
        <v>0</v>
      </c>
      <c r="D231" s="92">
        <f t="shared" si="39"/>
        <v>0</v>
      </c>
      <c r="E231" s="92">
        <f t="shared" si="39"/>
        <v>0</v>
      </c>
      <c r="F231" s="92">
        <f t="shared" si="39"/>
        <v>0</v>
      </c>
      <c r="G231" s="92">
        <f t="shared" si="39"/>
        <v>0</v>
      </c>
      <c r="H231" s="94">
        <f t="shared" si="38"/>
        <v>0</v>
      </c>
      <c r="I231" s="277"/>
      <c r="J231" s="277"/>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50.25" customHeight="1">
      <c r="A232" s="114" t="str">
        <f>A112</f>
        <v>Spese di viaggio e soggiorno / Travel and accommodation costs</v>
      </c>
      <c r="B232" s="92">
        <f t="shared" ref="B232:G232" si="40">C134</f>
        <v>0</v>
      </c>
      <c r="C232" s="92">
        <f t="shared" si="40"/>
        <v>0</v>
      </c>
      <c r="D232" s="92">
        <f t="shared" si="40"/>
        <v>0</v>
      </c>
      <c r="E232" s="92">
        <f t="shared" si="40"/>
        <v>0</v>
      </c>
      <c r="F232" s="92">
        <f t="shared" si="40"/>
        <v>0</v>
      </c>
      <c r="G232" s="92">
        <f t="shared" si="40"/>
        <v>0</v>
      </c>
      <c r="H232" s="94">
        <f t="shared" si="38"/>
        <v>0</v>
      </c>
      <c r="I232" s="277"/>
      <c r="J232" s="277"/>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63" customHeight="1">
      <c r="A233" s="114" t="str">
        <f>A142</f>
        <v>Costi per consulenze e servizi / External expertise and services costs</v>
      </c>
      <c r="B233" s="92">
        <f t="shared" ref="B233:G233" si="41">C164</f>
        <v>0</v>
      </c>
      <c r="C233" s="92">
        <f t="shared" si="41"/>
        <v>0</v>
      </c>
      <c r="D233" s="92">
        <f t="shared" si="41"/>
        <v>0</v>
      </c>
      <c r="E233" s="92">
        <f t="shared" si="41"/>
        <v>0</v>
      </c>
      <c r="F233" s="92">
        <f t="shared" si="41"/>
        <v>0</v>
      </c>
      <c r="G233" s="92">
        <f t="shared" si="41"/>
        <v>0</v>
      </c>
      <c r="H233" s="94">
        <f t="shared" si="38"/>
        <v>0</v>
      </c>
      <c r="I233" s="277"/>
      <c r="J233" s="277"/>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68.25" customHeight="1">
      <c r="A234" s="114" t="str">
        <f>A171</f>
        <v>Spese per le apparecchiature / Equipment costs</v>
      </c>
      <c r="B234" s="92">
        <f t="shared" ref="B234:G234" si="42">C193</f>
        <v>0</v>
      </c>
      <c r="C234" s="92">
        <f t="shared" si="42"/>
        <v>0</v>
      </c>
      <c r="D234" s="92">
        <f t="shared" si="42"/>
        <v>0</v>
      </c>
      <c r="E234" s="92">
        <f t="shared" si="42"/>
        <v>0</v>
      </c>
      <c r="F234" s="92">
        <f t="shared" si="42"/>
        <v>0</v>
      </c>
      <c r="G234" s="92">
        <f t="shared" si="42"/>
        <v>0</v>
      </c>
      <c r="H234" s="94">
        <f t="shared" si="38"/>
        <v>0</v>
      </c>
      <c r="I234" s="277"/>
      <c r="J234" s="277"/>
      <c r="K234" s="89"/>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71.25" customHeight="1">
      <c r="A235" s="114" t="str">
        <f>A200</f>
        <v>Spese per infrastrutture e lavori / Costs for infrastructure and works</v>
      </c>
      <c r="B235" s="92">
        <f t="shared" ref="B235:G235" si="43">C222</f>
        <v>0</v>
      </c>
      <c r="C235" s="92">
        <f t="shared" si="43"/>
        <v>0</v>
      </c>
      <c r="D235" s="92">
        <f t="shared" si="43"/>
        <v>0</v>
      </c>
      <c r="E235" s="92">
        <f t="shared" si="43"/>
        <v>0</v>
      </c>
      <c r="F235" s="92">
        <f t="shared" si="43"/>
        <v>0</v>
      </c>
      <c r="G235" s="92">
        <f t="shared" si="43"/>
        <v>0</v>
      </c>
      <c r="H235" s="94">
        <f t="shared" si="38"/>
        <v>0</v>
      </c>
      <c r="I235" s="277"/>
      <c r="J235" s="277"/>
      <c r="K235" s="105"/>
      <c r="L235" s="89"/>
      <c r="M235" s="89"/>
      <c r="N235" s="89"/>
      <c r="O235" s="89"/>
      <c r="P235" s="89"/>
      <c r="Q235" s="89"/>
      <c r="R235" s="89"/>
      <c r="V235" s="112"/>
      <c r="X235" s="24"/>
      <c r="Y235" s="112"/>
      <c r="Z235" s="112"/>
      <c r="AA235" s="112"/>
      <c r="AB235" s="112"/>
      <c r="AC235" s="112"/>
      <c r="AD235" s="112"/>
      <c r="AE235" s="112"/>
      <c r="AF235" s="112"/>
      <c r="AG235" s="112"/>
      <c r="AH235" s="73"/>
      <c r="AI235" s="73"/>
      <c r="AJ235" s="73"/>
      <c r="AK235" s="73"/>
      <c r="AL235" s="73"/>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36" customHeight="1">
      <c r="A236" s="52" t="s">
        <v>133</v>
      </c>
      <c r="B236" s="88">
        <f t="shared" ref="B236:H236" si="44">SUM(B$230:B$235)</f>
        <v>0</v>
      </c>
      <c r="C236" s="88">
        <f t="shared" si="44"/>
        <v>0</v>
      </c>
      <c r="D236" s="88">
        <f t="shared" si="44"/>
        <v>0</v>
      </c>
      <c r="E236" s="88">
        <f t="shared" si="44"/>
        <v>0</v>
      </c>
      <c r="F236" s="88">
        <f t="shared" si="44"/>
        <v>0</v>
      </c>
      <c r="G236" s="88">
        <f t="shared" si="44"/>
        <v>0</v>
      </c>
      <c r="H236" s="88">
        <f t="shared" si="44"/>
        <v>0</v>
      </c>
      <c r="I236" s="277"/>
      <c r="J236" s="277"/>
      <c r="K236" s="105"/>
      <c r="L236" s="89"/>
      <c r="M236" s="89"/>
      <c r="N236" s="89"/>
      <c r="O236" s="89"/>
      <c r="P236" s="89"/>
      <c r="Q236" s="89"/>
      <c r="R236" s="89"/>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46.5" customHeight="1">
      <c r="A237" s="52" t="s">
        <v>155</v>
      </c>
      <c r="B237" s="99">
        <f>C72+C136+C166+C195+C224</f>
        <v>0</v>
      </c>
      <c r="C237" s="99">
        <f t="shared" ref="C237:H237" si="45">D72+D136+D166+D195+D224</f>
        <v>0</v>
      </c>
      <c r="D237" s="99">
        <f t="shared" si="45"/>
        <v>0</v>
      </c>
      <c r="E237" s="99">
        <f t="shared" si="45"/>
        <v>0</v>
      </c>
      <c r="F237" s="99">
        <f t="shared" si="45"/>
        <v>0</v>
      </c>
      <c r="G237" s="99">
        <f t="shared" si="45"/>
        <v>0</v>
      </c>
      <c r="H237" s="99">
        <f t="shared" si="45"/>
        <v>0</v>
      </c>
      <c r="I237" s="277"/>
      <c r="J237" s="277"/>
      <c r="K237" s="105"/>
      <c r="L237" s="105"/>
      <c r="M237" s="105"/>
      <c r="N237" s="105"/>
      <c r="O237" s="105"/>
      <c r="P237" s="105"/>
      <c r="V237" s="112"/>
      <c r="X237" s="24"/>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32.25" customHeight="1">
      <c r="A238" s="52" t="s">
        <v>51</v>
      </c>
      <c r="B238" s="99">
        <f>C71+C92+C106+C135+C165+C194+C223</f>
        <v>0</v>
      </c>
      <c r="C238" s="99">
        <f t="shared" ref="C238:H238" si="46">D71+D92+D106+D135+D165+D194+D223</f>
        <v>0</v>
      </c>
      <c r="D238" s="99">
        <f t="shared" si="46"/>
        <v>0</v>
      </c>
      <c r="E238" s="99">
        <f t="shared" si="46"/>
        <v>0</v>
      </c>
      <c r="F238" s="99">
        <f t="shared" si="46"/>
        <v>0</v>
      </c>
      <c r="G238" s="99">
        <f t="shared" si="46"/>
        <v>0</v>
      </c>
      <c r="H238" s="99">
        <f t="shared" si="46"/>
        <v>0</v>
      </c>
      <c r="I238" s="277"/>
      <c r="J238" s="277"/>
      <c r="K238" s="89"/>
      <c r="L238" s="89"/>
      <c r="M238" s="89"/>
      <c r="N238" s="89"/>
      <c r="O238" s="89"/>
      <c r="P238" s="89"/>
      <c r="Q238" s="89"/>
      <c r="R238" s="89"/>
      <c r="S238" s="25"/>
      <c r="T238" s="25"/>
      <c r="U238" s="25"/>
      <c r="V238" s="112"/>
      <c r="W238" s="112"/>
      <c r="X238" s="112"/>
      <c r="Y238" s="112"/>
      <c r="Z238" s="112"/>
      <c r="AA238" s="112"/>
      <c r="AB238" s="112"/>
      <c r="AC238" s="112"/>
      <c r="AD238" s="112"/>
      <c r="AE238" s="112"/>
      <c r="AF238" s="112"/>
      <c r="AG238" s="112"/>
      <c r="AH238" s="74"/>
      <c r="AI238" s="74"/>
      <c r="AJ238" s="74"/>
      <c r="AK238" s="74"/>
      <c r="AL238" s="74"/>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row>
    <row r="239" spans="1:58" ht="42.75" customHeight="1">
      <c r="A239" s="107" t="s">
        <v>75</v>
      </c>
      <c r="B239" s="108">
        <f>SUM(B$230:B$235)-B237</f>
        <v>0</v>
      </c>
      <c r="C239" s="108">
        <f t="shared" ref="C239:H239" si="47">SUM(C$230:C$235)-C237</f>
        <v>0</v>
      </c>
      <c r="D239" s="108">
        <f t="shared" si="47"/>
        <v>0</v>
      </c>
      <c r="E239" s="108">
        <f t="shared" si="47"/>
        <v>0</v>
      </c>
      <c r="F239" s="108">
        <f t="shared" si="47"/>
        <v>0</v>
      </c>
      <c r="G239" s="108">
        <f>SUM(G$230:G$235)-G237</f>
        <v>0</v>
      </c>
      <c r="H239" s="108">
        <f t="shared" si="47"/>
        <v>0</v>
      </c>
      <c r="I239" s="277"/>
      <c r="J239" s="277"/>
      <c r="K239" s="89"/>
      <c r="L239" s="89"/>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7.25" customHeight="1">
      <c r="A240" s="17"/>
      <c r="B240" s="17"/>
      <c r="C240" s="17"/>
      <c r="D240" s="17"/>
      <c r="E240" s="17"/>
      <c r="F240" s="274"/>
      <c r="G240" s="274"/>
      <c r="H240" s="274"/>
      <c r="I240" s="274"/>
      <c r="J240" s="274"/>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16.5" customHeight="1">
      <c r="A241" s="78" t="s">
        <v>135</v>
      </c>
      <c r="B241" s="17"/>
      <c r="C241" s="17"/>
      <c r="D241" s="17"/>
      <c r="E241" s="17"/>
      <c r="F241" s="274"/>
      <c r="G241" s="274"/>
      <c r="H241" s="274"/>
      <c r="I241" s="274"/>
      <c r="J241" s="274"/>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6.75" customHeight="1">
      <c r="A242" s="17"/>
      <c r="B242" s="17"/>
      <c r="C242" s="17"/>
      <c r="D242" s="17"/>
      <c r="E242" s="17"/>
      <c r="F242" s="274"/>
      <c r="G242" s="274"/>
      <c r="H242" s="274"/>
      <c r="I242" s="274"/>
      <c r="J242" s="274"/>
      <c r="K242" s="17"/>
      <c r="L242" s="17"/>
      <c r="M242" s="17"/>
      <c r="N242" s="17"/>
      <c r="O242" s="17"/>
      <c r="P242" s="17"/>
      <c r="Q242" s="17"/>
      <c r="R242" s="17"/>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row>
    <row r="243" spans="1:58" ht="74.25" customHeight="1">
      <c r="A243" s="50"/>
      <c r="B243" s="114"/>
      <c r="C243" s="114" t="s">
        <v>55</v>
      </c>
      <c r="D243" s="114" t="s">
        <v>56</v>
      </c>
      <c r="E243" s="114" t="s">
        <v>57</v>
      </c>
      <c r="F243" s="114" t="s">
        <v>58</v>
      </c>
      <c r="G243" s="114" t="s">
        <v>59</v>
      </c>
      <c r="H243" s="114" t="s">
        <v>60</v>
      </c>
      <c r="I243" s="114" t="s">
        <v>32</v>
      </c>
      <c r="J243" s="277"/>
      <c r="K243" s="89"/>
      <c r="L243" s="89"/>
      <c r="M243" s="89"/>
      <c r="N243" s="89"/>
      <c r="O243" s="89"/>
      <c r="P243" s="89"/>
      <c r="Q243" s="89"/>
      <c r="R243" s="89"/>
      <c r="V243" s="112"/>
      <c r="X243" s="18"/>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c r="B244" s="93"/>
      <c r="C244" s="93"/>
      <c r="D244" s="93"/>
      <c r="E244" s="93"/>
      <c r="F244" s="93"/>
      <c r="G244" s="93"/>
      <c r="H244" s="93"/>
      <c r="I244" s="94">
        <f>B244</f>
        <v>0</v>
      </c>
      <c r="J244" s="277"/>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Page_2!A50</f>
        <v>P1</v>
      </c>
      <c r="B245" s="93"/>
      <c r="C245" s="92">
        <f t="shared" ref="C245:H251" si="48">C63+C84+C98+C127+C157+C186+C215</f>
        <v>0</v>
      </c>
      <c r="D245" s="92">
        <f t="shared" si="48"/>
        <v>0</v>
      </c>
      <c r="E245" s="92">
        <f t="shared" si="48"/>
        <v>0</v>
      </c>
      <c r="F245" s="92">
        <f t="shared" si="48"/>
        <v>0</v>
      </c>
      <c r="G245" s="92">
        <f t="shared" si="48"/>
        <v>0</v>
      </c>
      <c r="H245" s="92">
        <f t="shared" si="48"/>
        <v>0</v>
      </c>
      <c r="I245" s="94">
        <f>SUM(C245:H245)</f>
        <v>0</v>
      </c>
      <c r="J245" s="277"/>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Page_2!A51</f>
        <v>P2</v>
      </c>
      <c r="B246" s="93"/>
      <c r="C246" s="92">
        <f t="shared" si="48"/>
        <v>0</v>
      </c>
      <c r="D246" s="92">
        <f t="shared" si="48"/>
        <v>0</v>
      </c>
      <c r="E246" s="92">
        <f t="shared" si="48"/>
        <v>0</v>
      </c>
      <c r="F246" s="92">
        <f t="shared" si="48"/>
        <v>0</v>
      </c>
      <c r="G246" s="92">
        <f t="shared" si="48"/>
        <v>0</v>
      </c>
      <c r="H246" s="92">
        <f t="shared" si="48"/>
        <v>0</v>
      </c>
      <c r="I246" s="94">
        <f t="shared" ref="I246:I251" si="49">SUM(C246:H246)</f>
        <v>0</v>
      </c>
      <c r="J246" s="277"/>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Page_2!A52</f>
        <v>P3</v>
      </c>
      <c r="B247" s="93"/>
      <c r="C247" s="92">
        <f t="shared" si="48"/>
        <v>0</v>
      </c>
      <c r="D247" s="92">
        <f t="shared" si="48"/>
        <v>0</v>
      </c>
      <c r="E247" s="92">
        <f t="shared" si="48"/>
        <v>0</v>
      </c>
      <c r="F247" s="92">
        <f t="shared" si="48"/>
        <v>0</v>
      </c>
      <c r="G247" s="92">
        <f t="shared" si="48"/>
        <v>0</v>
      </c>
      <c r="H247" s="92">
        <f t="shared" si="48"/>
        <v>0</v>
      </c>
      <c r="I247" s="94">
        <f t="shared" si="49"/>
        <v>0</v>
      </c>
      <c r="J247" s="277"/>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Page_2!A53</f>
        <v>P4</v>
      </c>
      <c r="B248" s="93"/>
      <c r="C248" s="92">
        <f t="shared" si="48"/>
        <v>0</v>
      </c>
      <c r="D248" s="92">
        <f t="shared" si="48"/>
        <v>0</v>
      </c>
      <c r="E248" s="92">
        <f t="shared" si="48"/>
        <v>0</v>
      </c>
      <c r="F248" s="92">
        <f t="shared" si="48"/>
        <v>0</v>
      </c>
      <c r="G248" s="92">
        <f t="shared" si="48"/>
        <v>0</v>
      </c>
      <c r="H248" s="92">
        <f t="shared" si="48"/>
        <v>0</v>
      </c>
      <c r="I248" s="94">
        <f t="shared" si="49"/>
        <v>0</v>
      </c>
      <c r="J248" s="277"/>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Page_2!A54</f>
        <v>P5</v>
      </c>
      <c r="B249" s="93"/>
      <c r="C249" s="92">
        <f t="shared" si="48"/>
        <v>0</v>
      </c>
      <c r="D249" s="92">
        <f t="shared" si="48"/>
        <v>0</v>
      </c>
      <c r="E249" s="92">
        <f t="shared" si="48"/>
        <v>0</v>
      </c>
      <c r="F249" s="92">
        <f t="shared" si="48"/>
        <v>0</v>
      </c>
      <c r="G249" s="92">
        <f t="shared" si="48"/>
        <v>0</v>
      </c>
      <c r="H249" s="92">
        <f t="shared" si="48"/>
        <v>0</v>
      </c>
      <c r="I249" s="94">
        <f t="shared" si="49"/>
        <v>0</v>
      </c>
      <c r="J249" s="277"/>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Page_2!A55</f>
        <v>P6</v>
      </c>
      <c r="B250" s="93"/>
      <c r="C250" s="92">
        <f t="shared" si="48"/>
        <v>0</v>
      </c>
      <c r="D250" s="92">
        <f t="shared" si="48"/>
        <v>0</v>
      </c>
      <c r="E250" s="92">
        <f t="shared" si="48"/>
        <v>0</v>
      </c>
      <c r="F250" s="92">
        <f t="shared" si="48"/>
        <v>0</v>
      </c>
      <c r="G250" s="92">
        <f t="shared" si="48"/>
        <v>0</v>
      </c>
      <c r="H250" s="92">
        <f t="shared" si="48"/>
        <v>0</v>
      </c>
      <c r="I250" s="94">
        <f t="shared" si="49"/>
        <v>0</v>
      </c>
      <c r="J250" s="277"/>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13.5" customHeight="1">
      <c r="A251" s="114" t="str">
        <f>Page_2!A56</f>
        <v>P7</v>
      </c>
      <c r="B251" s="93"/>
      <c r="C251" s="92">
        <f t="shared" si="48"/>
        <v>0</v>
      </c>
      <c r="D251" s="92">
        <f t="shared" si="48"/>
        <v>0</v>
      </c>
      <c r="E251" s="92">
        <f t="shared" si="48"/>
        <v>0</v>
      </c>
      <c r="F251" s="92">
        <f t="shared" si="48"/>
        <v>0</v>
      </c>
      <c r="G251" s="92">
        <f t="shared" si="48"/>
        <v>0</v>
      </c>
      <c r="H251" s="92">
        <f t="shared" si="48"/>
        <v>0</v>
      </c>
      <c r="I251" s="94">
        <f t="shared" si="49"/>
        <v>0</v>
      </c>
      <c r="J251" s="277"/>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36" customHeight="1">
      <c r="A252" s="52" t="s">
        <v>136</v>
      </c>
      <c r="B252" s="93"/>
      <c r="C252" s="88">
        <f>IF(D$41="NO",((SUM(C245+C246+C247+C248+C249+C250+C251)+C105)),SUM(C245+C246+C247+C248+C249+C250+C251))</f>
        <v>0</v>
      </c>
      <c r="D252" s="88">
        <f>IF(D$41="NO",((SUM(D245+D246+D247+D248+D249+D250+D251)+D105)),SUM(D245+D246+D247+D248+D249+D250+D251))</f>
        <v>0</v>
      </c>
      <c r="E252" s="88">
        <f>IF(D$41="NO",((SUM(E245+E246+E247+E248+E249+E250+E251)+E105)),SUM(E245+E246+E247+E248+E249+E250+E251))</f>
        <v>0</v>
      </c>
      <c r="F252" s="88">
        <f>IF(D$41="NO",((SUM(F245+F246+F247+F248+F249+F250+F251)+F105)),SUM(F245+F246+F247+F248+F249+F250+F251))</f>
        <v>0</v>
      </c>
      <c r="G252" s="88">
        <f>IF(D$41="NO",((SUM(G245+G246+G247+G248+G249+G250+G251)+G105)),SUM(G245+G246+G247+G248+G249+G250+G251))</f>
        <v>0</v>
      </c>
      <c r="H252" s="88">
        <f>IF(D$41="NO",((SUM(H245+H246+H247+H248+H249+H250+H251)+H105)),SUM(H245+H246+H247+H248+H249+H250+H251))</f>
        <v>0</v>
      </c>
      <c r="I252" s="88">
        <f>IF(D$41="NO",((SUM(I245+I246+I247+I248+I249+I250+I251)+I105)),SUM(I245+I246+I247+I248+I249+I250+I251))</f>
        <v>0</v>
      </c>
      <c r="J252" s="277"/>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30">
      <c r="A253" s="52" t="s">
        <v>155</v>
      </c>
      <c r="B253" s="93"/>
      <c r="C253" s="99">
        <f t="shared" ref="C253:I254" si="50">B237</f>
        <v>0</v>
      </c>
      <c r="D253" s="99">
        <f t="shared" si="50"/>
        <v>0</v>
      </c>
      <c r="E253" s="99">
        <f t="shared" si="50"/>
        <v>0</v>
      </c>
      <c r="F253" s="99">
        <f t="shared" si="50"/>
        <v>0</v>
      </c>
      <c r="G253" s="99">
        <f t="shared" si="50"/>
        <v>0</v>
      </c>
      <c r="H253" s="99">
        <f t="shared" si="50"/>
        <v>0</v>
      </c>
      <c r="I253" s="99">
        <f t="shared" si="50"/>
        <v>0</v>
      </c>
      <c r="J253" s="277"/>
      <c r="K253" s="89"/>
      <c r="L253" s="89"/>
      <c r="M253" s="89"/>
      <c r="N253" s="89"/>
      <c r="O253" s="89"/>
      <c r="P253" s="89"/>
      <c r="Q253" s="89"/>
      <c r="R253" s="89"/>
      <c r="V253" s="112"/>
      <c r="X253" s="24"/>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row>
    <row r="254" spans="1:58">
      <c r="A254" s="52" t="s">
        <v>51</v>
      </c>
      <c r="B254" s="93"/>
      <c r="C254" s="99">
        <f t="shared" si="50"/>
        <v>0</v>
      </c>
      <c r="D254" s="99">
        <f t="shared" si="50"/>
        <v>0</v>
      </c>
      <c r="E254" s="99">
        <f t="shared" si="50"/>
        <v>0</v>
      </c>
      <c r="F254" s="99">
        <f t="shared" si="50"/>
        <v>0</v>
      </c>
      <c r="G254" s="99">
        <f t="shared" si="50"/>
        <v>0</v>
      </c>
      <c r="H254" s="99">
        <f t="shared" si="50"/>
        <v>0</v>
      </c>
      <c r="I254" s="99">
        <f t="shared" si="50"/>
        <v>0</v>
      </c>
      <c r="J254" s="277"/>
      <c r="K254" s="89"/>
      <c r="L254" s="89"/>
      <c r="M254" s="89"/>
      <c r="N254" s="89"/>
      <c r="O254" s="89"/>
      <c r="P254" s="89"/>
      <c r="Q254" s="89"/>
      <c r="R254" s="89"/>
      <c r="S254" s="18"/>
      <c r="T254" s="18"/>
      <c r="U254" s="18"/>
      <c r="V254" s="18"/>
      <c r="W254" s="18"/>
      <c r="X254" s="18"/>
      <c r="Y254" s="18"/>
      <c r="Z254" s="18"/>
      <c r="AA254" s="18"/>
      <c r="AB254" s="18"/>
      <c r="AC254" s="112"/>
      <c r="AD254" s="112"/>
      <c r="AE254" s="112"/>
      <c r="AF254" s="112"/>
      <c r="AG254" s="112"/>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73.5" customHeight="1">
      <c r="A255" s="107" t="s">
        <v>75</v>
      </c>
      <c r="B255" s="93"/>
      <c r="C255" s="108">
        <f>C252-C253</f>
        <v>0</v>
      </c>
      <c r="D255" s="108">
        <f t="shared" ref="D255:I255" si="51">D252-D253</f>
        <v>0</v>
      </c>
      <c r="E255" s="108">
        <f t="shared" si="51"/>
        <v>0</v>
      </c>
      <c r="F255" s="108">
        <f t="shared" si="51"/>
        <v>0</v>
      </c>
      <c r="G255" s="108">
        <f t="shared" si="51"/>
        <v>0</v>
      </c>
      <c r="H255" s="108">
        <f t="shared" si="51"/>
        <v>0</v>
      </c>
      <c r="I255" s="108">
        <f t="shared" si="51"/>
        <v>0</v>
      </c>
      <c r="J255" s="274"/>
      <c r="K255" s="17"/>
      <c r="L255" s="17"/>
      <c r="M255" s="17"/>
      <c r="N255" s="17"/>
      <c r="O255" s="17"/>
      <c r="P255" s="17"/>
      <c r="Q255" s="17"/>
      <c r="R255" s="17"/>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row>
    <row r="256" spans="1:58" ht="17.25" customHeight="1">
      <c r="B256" s="1"/>
      <c r="C256" s="1"/>
      <c r="D256" s="1"/>
      <c r="E256" s="1"/>
      <c r="F256" s="54"/>
      <c r="G256" s="54"/>
      <c r="H256" s="54"/>
      <c r="I256" s="54"/>
      <c r="J256" s="54"/>
      <c r="K256" s="1"/>
      <c r="L256" s="1"/>
      <c r="M256" s="1"/>
      <c r="N256" s="1"/>
    </row>
    <row r="257" spans="10:18" ht="15" customHeight="1">
      <c r="J257" s="268"/>
      <c r="K257" s="6"/>
      <c r="L257" s="6"/>
      <c r="M257" s="6"/>
      <c r="N257" s="6"/>
      <c r="O257" s="1"/>
      <c r="P257" s="1"/>
      <c r="Q257" s="1"/>
      <c r="R257" s="1"/>
    </row>
  </sheetData>
  <sheetProtection algorithmName="SHA-512" hashValue="QnaxDTuGXlfjBDrokdppstdQvtLgPgcHqcdg6VPpeitzzHolv8+njtb1tYwvJKNkVPwfmFDNP7ANsuFRk2cbGw==" saltValue="k49BnpHNO3dRCZ2VLSQc4Q==" spinCount="100000" sheet="1" objects="1" scenarios="1" formatCells="0" formatColumns="0" formatRows="0" insertRows="0" insertHyperlinks="0" sort="0" autoFilter="0" pivotTables="0"/>
  <dataConsolidate/>
  <mergeCells count="229">
    <mergeCell ref="N216:O222"/>
    <mergeCell ref="E207:F207"/>
    <mergeCell ref="B202:D202"/>
    <mergeCell ref="E202:F202"/>
    <mergeCell ref="B204:D204"/>
    <mergeCell ref="E204:F204"/>
    <mergeCell ref="B210:D210"/>
    <mergeCell ref="E210:F210"/>
    <mergeCell ref="B211:D211"/>
    <mergeCell ref="E211:F211"/>
    <mergeCell ref="B205:D205"/>
    <mergeCell ref="E205:F205"/>
    <mergeCell ref="B203:D203"/>
    <mergeCell ref="E203:F203"/>
    <mergeCell ref="B212:D212"/>
    <mergeCell ref="E212:F212"/>
    <mergeCell ref="BB171:BE171"/>
    <mergeCell ref="AD171:AG171"/>
    <mergeCell ref="AH171:AK171"/>
    <mergeCell ref="BF171:BF172"/>
    <mergeCell ref="AX171:BA171"/>
    <mergeCell ref="T100:U100"/>
    <mergeCell ref="T101:U101"/>
    <mergeCell ref="T102:U102"/>
    <mergeCell ref="T103:U103"/>
    <mergeCell ref="V112:Y112"/>
    <mergeCell ref="AT171:AW171"/>
    <mergeCell ref="AL171:AO171"/>
    <mergeCell ref="AP171:AS171"/>
    <mergeCell ref="Z171:AC171"/>
    <mergeCell ref="Z112:AC112"/>
    <mergeCell ref="T105:U105"/>
    <mergeCell ref="BB142:BE142"/>
    <mergeCell ref="BF142:BF143"/>
    <mergeCell ref="AP142:AS142"/>
    <mergeCell ref="AT142:AW142"/>
    <mergeCell ref="AD112:AG112"/>
    <mergeCell ref="BF112:BF113"/>
    <mergeCell ref="B181:D181"/>
    <mergeCell ref="E181:F181"/>
    <mergeCell ref="B182:D182"/>
    <mergeCell ref="E182:F182"/>
    <mergeCell ref="A199:O199"/>
    <mergeCell ref="A200:A211"/>
    <mergeCell ref="B200:D201"/>
    <mergeCell ref="E200:F201"/>
    <mergeCell ref="G200:G201"/>
    <mergeCell ref="H200:O200"/>
    <mergeCell ref="B208:D208"/>
    <mergeCell ref="E208:F208"/>
    <mergeCell ref="B209:D209"/>
    <mergeCell ref="E209:F209"/>
    <mergeCell ref="B206:D206"/>
    <mergeCell ref="E206:F206"/>
    <mergeCell ref="B207:D207"/>
    <mergeCell ref="N187:O193"/>
    <mergeCell ref="A171:A182"/>
    <mergeCell ref="B179:D179"/>
    <mergeCell ref="E179:F179"/>
    <mergeCell ref="B180:D180"/>
    <mergeCell ref="B173:D173"/>
    <mergeCell ref="E173:F173"/>
    <mergeCell ref="E175:F175"/>
    <mergeCell ref="B176:D176"/>
    <mergeCell ref="E176:F176"/>
    <mergeCell ref="E180:F180"/>
    <mergeCell ref="B177:D177"/>
    <mergeCell ref="E177:F177"/>
    <mergeCell ref="B178:D178"/>
    <mergeCell ref="E178:F178"/>
    <mergeCell ref="V171:Y171"/>
    <mergeCell ref="B175:D175"/>
    <mergeCell ref="B171:D172"/>
    <mergeCell ref="E171:F172"/>
    <mergeCell ref="G171:G172"/>
    <mergeCell ref="H171:O171"/>
    <mergeCell ref="B174:D174"/>
    <mergeCell ref="E174:F174"/>
    <mergeCell ref="B152:D152"/>
    <mergeCell ref="E152:F152"/>
    <mergeCell ref="B149:D149"/>
    <mergeCell ref="E149:F149"/>
    <mergeCell ref="B150:D150"/>
    <mergeCell ref="E150:F150"/>
    <mergeCell ref="B153:D153"/>
    <mergeCell ref="E153:F153"/>
    <mergeCell ref="A170:O170"/>
    <mergeCell ref="N158:O164"/>
    <mergeCell ref="B147:D147"/>
    <mergeCell ref="B120:F120"/>
    <mergeCell ref="B121:F121"/>
    <mergeCell ref="B122:F122"/>
    <mergeCell ref="B123:F123"/>
    <mergeCell ref="A141:O141"/>
    <mergeCell ref="AX142:BA142"/>
    <mergeCell ref="V142:Y142"/>
    <mergeCell ref="Z142:AC142"/>
    <mergeCell ref="AD142:AG142"/>
    <mergeCell ref="AH142:AK142"/>
    <mergeCell ref="A142:A153"/>
    <mergeCell ref="B142:D143"/>
    <mergeCell ref="E142:F143"/>
    <mergeCell ref="G142:G143"/>
    <mergeCell ref="H142:O142"/>
    <mergeCell ref="E147:F147"/>
    <mergeCell ref="B148:D148"/>
    <mergeCell ref="E148:F148"/>
    <mergeCell ref="B144:D144"/>
    <mergeCell ref="E144:F144"/>
    <mergeCell ref="AL142:AO142"/>
    <mergeCell ref="B151:D151"/>
    <mergeCell ref="E151:F151"/>
    <mergeCell ref="E146:F146"/>
    <mergeCell ref="B116:F116"/>
    <mergeCell ref="BB112:BE112"/>
    <mergeCell ref="AH112:AK112"/>
    <mergeCell ref="B117:F117"/>
    <mergeCell ref="B118:F118"/>
    <mergeCell ref="B119:F119"/>
    <mergeCell ref="A140:O140"/>
    <mergeCell ref="B114:F114"/>
    <mergeCell ref="B115:F115"/>
    <mergeCell ref="AL112:AO112"/>
    <mergeCell ref="AP112:AS112"/>
    <mergeCell ref="AT112:AW112"/>
    <mergeCell ref="AX112:BA112"/>
    <mergeCell ref="N126:O132"/>
    <mergeCell ref="H112:O112"/>
    <mergeCell ref="T89:U89"/>
    <mergeCell ref="T91:U91"/>
    <mergeCell ref="T90:U90"/>
    <mergeCell ref="T85:U85"/>
    <mergeCell ref="T86:U86"/>
    <mergeCell ref="T87:U87"/>
    <mergeCell ref="T88:U88"/>
    <mergeCell ref="B145:D145"/>
    <mergeCell ref="E145:F145"/>
    <mergeCell ref="T104:U104"/>
    <mergeCell ref="T96:U96"/>
    <mergeCell ref="T97:U97"/>
    <mergeCell ref="T98:U98"/>
    <mergeCell ref="T99:U99"/>
    <mergeCell ref="K126:L132"/>
    <mergeCell ref="T82:U82"/>
    <mergeCell ref="T83:U83"/>
    <mergeCell ref="T84:U84"/>
    <mergeCell ref="A77:O77"/>
    <mergeCell ref="A81:P81"/>
    <mergeCell ref="T67:U67"/>
    <mergeCell ref="T68:U68"/>
    <mergeCell ref="T70:U70"/>
    <mergeCell ref="A74:C74"/>
    <mergeCell ref="S45:T45"/>
    <mergeCell ref="S46:T46"/>
    <mergeCell ref="S47:T47"/>
    <mergeCell ref="T66:U66"/>
    <mergeCell ref="T69:U69"/>
    <mergeCell ref="K64:L70"/>
    <mergeCell ref="N64:O70"/>
    <mergeCell ref="E58:F58"/>
    <mergeCell ref="B59:C59"/>
    <mergeCell ref="E59:F59"/>
    <mergeCell ref="B56:C56"/>
    <mergeCell ref="E56:F56"/>
    <mergeCell ref="B57:C57"/>
    <mergeCell ref="E57:F57"/>
    <mergeCell ref="B50:C50"/>
    <mergeCell ref="E50:F50"/>
    <mergeCell ref="B54:C54"/>
    <mergeCell ref="E54:F54"/>
    <mergeCell ref="B55:C55"/>
    <mergeCell ref="E55:F55"/>
    <mergeCell ref="E52:F52"/>
    <mergeCell ref="B53:C53"/>
    <mergeCell ref="E53:F53"/>
    <mergeCell ref="B48:G48"/>
    <mergeCell ref="BF48:BF49"/>
    <mergeCell ref="B49:C49"/>
    <mergeCell ref="E49:F49"/>
    <mergeCell ref="AL48:AO48"/>
    <mergeCell ref="AP48:AS48"/>
    <mergeCell ref="AT48:AW48"/>
    <mergeCell ref="AX48:BA48"/>
    <mergeCell ref="V48:Y48"/>
    <mergeCell ref="Z48:AC48"/>
    <mergeCell ref="AD48:AG48"/>
    <mergeCell ref="AH48:AK48"/>
    <mergeCell ref="BB48:BE48"/>
    <mergeCell ref="H48:O48"/>
    <mergeCell ref="A3:C3"/>
    <mergeCell ref="D3:E3"/>
    <mergeCell ref="A4:C4"/>
    <mergeCell ref="D4:E4"/>
    <mergeCell ref="A15:C15"/>
    <mergeCell ref="A16:C16"/>
    <mergeCell ref="A7:C7"/>
    <mergeCell ref="D7:E7"/>
    <mergeCell ref="A13:C13"/>
    <mergeCell ref="A14:C14"/>
    <mergeCell ref="A8:C8"/>
    <mergeCell ref="D8:E8"/>
    <mergeCell ref="A5:C5"/>
    <mergeCell ref="D5:E5"/>
    <mergeCell ref="A6:C6"/>
    <mergeCell ref="D6:E6"/>
    <mergeCell ref="B183:D183"/>
    <mergeCell ref="E183:F183"/>
    <mergeCell ref="B154:D154"/>
    <mergeCell ref="E154:F154"/>
    <mergeCell ref="A17:C17"/>
    <mergeCell ref="A48:A59"/>
    <mergeCell ref="B58:C58"/>
    <mergeCell ref="B52:C52"/>
    <mergeCell ref="A21:C21"/>
    <mergeCell ref="A22:C22"/>
    <mergeCell ref="A31:B31"/>
    <mergeCell ref="A32:B32"/>
    <mergeCell ref="B51:C51"/>
    <mergeCell ref="E51:F51"/>
    <mergeCell ref="A37:M37"/>
    <mergeCell ref="A40:C40"/>
    <mergeCell ref="A41:C41"/>
    <mergeCell ref="A47:O47"/>
    <mergeCell ref="A75:C75"/>
    <mergeCell ref="A111:O111"/>
    <mergeCell ref="A112:A123"/>
    <mergeCell ref="B112:F113"/>
    <mergeCell ref="G112:G113"/>
    <mergeCell ref="B146:D146"/>
  </mergeCells>
  <phoneticPr fontId="36" type="noConversion"/>
  <conditionalFormatting sqref="D33">
    <cfRule type="cellIs" dxfId="15" priority="17" stopIfTrue="1" operator="notEqual">
      <formula>$D$14</formula>
    </cfRule>
  </conditionalFormatting>
  <conditionalFormatting sqref="I164">
    <cfRule type="cellIs" dxfId="14" priority="6" stopIfTrue="1" operator="notEqual">
      <formula>$O$154</formula>
    </cfRule>
  </conditionalFormatting>
  <dataValidations xWindow="1025" yWindow="474" count="24">
    <dataValidation allowBlank="1" showErrorMessage="1" promptTitle="Menù a tendina / Menu déroulant" prompt="Seleziona una delle opzioni / Choisissez une option" sqref="G50:G59"/>
    <dataValidation allowBlank="1" showInputMessage="1" showErrorMessage="1" prompt="Dato preimpostato, editabile_x000a_" sqref="O93:R93">
      <formula1>0</formula1>
      <formula2>0</formula2>
    </dataValidation>
    <dataValidation type="list" allowBlank="1" showInputMessage="1" showErrorMessage="1" promptTitle="Menù a tendina / Dropdown menu" prompt="Seleziona una delle opzioni / select one option" sqref="D22">
      <formula1>$F$19:$F$21</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5"/>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70"/>
    <dataValidation allowBlank="1" showInputMessage="1" showErrorMessage="1" promptTitle="Attenzione / Attention:" prompt="Assicurare la corrispondenza tra questo totale e l'importo della cella D13 tabella B.2 / Verify that this amount is equal to the amount in the cell D13 table B.2_x000a_" sqref="D33"/>
    <dataValidation allowBlank="1" showInputMessage="1" showErrorMessage="1" promptTitle="Attenzione / Attention:" prompt="MAX 40%" sqref="P60:R60"/>
    <dataValidation type="list" operator="equal" allowBlank="1" showInputMessage="1" promptTitle="Menù a tendina / Dropdown menu" prompt="Seleziona una delle opzioni / Select one option" sqref="D7:E7">
      <formula1>$F$6:$F$7</formula1>
    </dataValidation>
    <dataValidation allowBlank="1" showInputMessage="1" showErrorMessage="1" prompt="Elencare e giustificare i viaggi previsti / list and justify the travel and accomodation costs" sqref="B202:F211 B114:F123 B173:F182 B144:B153 C145:D153 E144:E153 F145:F153"/>
    <dataValidation allowBlank="1" showInputMessage="1" showErrorMessage="1" prompt="Calcolato automaticamente / automatically calculated" sqref="D17"/>
    <dataValidation errorStyle="warning" allowBlank="1" showInputMessage="1" showErrorMessage="1" sqref="K131"/>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7"/>
    <dataValidation type="list" allowBlank="1" showInputMessage="1" showErrorMessage="1" promptTitle="Menù a tendina / Dropdown menu" prompt="Seleziona una delle opzioni / select one option" sqref="B29:B30">
      <formula1>$E$29:$E$30</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8"/>
    <dataValidation type="list" allowBlank="1" showInputMessage="1" showErrorMessage="1" promptTitle="Menù a tendina / Dropdown menu" prompt="Seleziona una delle opzioni / select one option" sqref="D41">
      <formula1>$E$40:$E$41</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44:H153 H114:H123 H173:H182 H202:H211 H50:H59">
      <formula1>$X$32:$X$33</formula1>
    </dataValidation>
    <dataValidation type="list" allowBlank="1" showInputMessage="1" showErrorMessage="1" promptTitle="Menù a tendina / Dropdown menu" prompt="Seleziona una delle opzioni / Select one option" sqref="K144:K153 K173:K182 K202:K211 K50:K59 K114:K123">
      <formula1>$R$32:$R$47</formula1>
    </dataValidation>
    <dataValidation type="list" allowBlank="1" showInputMessage="1" showErrorMessage="1" promptTitle="Menù a tendina / Dropdown menu" prompt="Seleziona una delle opzioni / Select one option" sqref="B50:C59">
      <formula1>$S$32:$S$38</formula1>
    </dataValidation>
    <dataValidation type="list" allowBlank="1" showInputMessage="1" showErrorMessage="1" promptTitle="Menù a tendina / Dropdown menu" prompt="Seleziona una delle opzioni / select one option" sqref="D50:D59">
      <formula1>$T$32:$T$33</formula1>
    </dataValidation>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8"/>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9"/>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30"/>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9"/>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30"/>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10" manualBreakCount="10">
    <brk id="33" max="14" man="1"/>
    <brk id="72" max="16383" man="1"/>
    <brk id="92" max="14" man="1"/>
    <brk id="107" max="14" man="1"/>
    <brk id="136" max="16383" man="1"/>
    <brk id="166" max="14" man="1"/>
    <brk id="195" max="14" man="1"/>
    <brk id="224" max="14" man="1"/>
    <brk id="225" max="14" man="1"/>
    <brk id="239" max="14" man="1"/>
  </rowBreaks>
  <ignoredErrors>
    <ignoredError sqref="I91 I134 I164 I193 I222" formula="1"/>
    <ignoredError sqref="O51:O59 O114:O124 O144:O152 O173:O183 O202:O212 O50 O154" unlockedFormula="1"/>
    <ignoredError sqref="C27:C32" evalError="1"/>
  </ignoredErrors>
  <drawing r:id="rId2"/>
  <legacyDrawingHF r:id="rId3"/>
  <extLst>
    <ext xmlns:x14="http://schemas.microsoft.com/office/spreadsheetml/2009/9/main" uri="{CCE6A557-97BC-4b89-ADB6-D9C93CAAB3DF}">
      <x14:dataValidations xmlns:xm="http://schemas.microsoft.com/office/excel/2006/main" xWindow="1025" yWindow="474" count="2">
        <x14:dataValidation type="list" allowBlank="1" showInputMessage="1" showErrorMessage="1" promptTitle="Menù a tendina / Dropdown menu" prompt="Seleziona una delle opzioni / Select one option">
          <x14:formula1>
            <xm:f>Page_2!$A$35:$A$40</xm:f>
          </x14:formula1>
          <xm:sqref>I173:I182 I144:I153 I50:I59 I202:I211 I114:I123</xm:sqref>
        </x14:dataValidation>
        <x14:dataValidation type="list" allowBlank="1" showInputMessage="1" showErrorMessage="1" promptTitle="Menù a tendina / Dropdrown menu" prompt="Seleziona una delle opzioni / Select one option">
          <x14:formula1>
            <xm:f>Page_2!$A$50:$A$56</xm:f>
          </x14:formula1>
          <xm:sqref>J202:J211 J50:J59 J144:J153 J173:J182 J114:J123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IZ256"/>
  <sheetViews>
    <sheetView view="pageBreakPreview" zoomScale="55" zoomScaleNormal="80" zoomScaleSheetLayoutView="55" zoomScalePageLayoutView="85" workbookViewId="0">
      <selection activeCell="D3" sqref="D3:E3"/>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Page_2!A18</f>
        <v>PP2</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42.75" customHeight="1">
      <c r="A8" s="347" t="s">
        <v>215</v>
      </c>
      <c r="B8" s="347"/>
      <c r="C8" s="347"/>
      <c r="D8" s="362"/>
      <c r="E8" s="362"/>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33"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27.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3">
        <v>0.8</v>
      </c>
      <c r="E15" s="1"/>
      <c r="F15" s="252">
        <v>0.5</v>
      </c>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193</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c r="R30" s="1"/>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R31" s="1"/>
      <c r="S31" s="83" t="s">
        <v>141</v>
      </c>
      <c r="T31" s="83" t="s">
        <v>28</v>
      </c>
      <c r="U31" s="83" t="s">
        <v>121</v>
      </c>
      <c r="V31" s="83" t="s">
        <v>14</v>
      </c>
      <c r="W31" s="83" t="e">
        <f>Page_2!#REF!</f>
        <v>#REF!</v>
      </c>
      <c r="X31" s="83" t="e">
        <f>Page_2!#REF!</f>
        <v>#REF!</v>
      </c>
      <c r="Y31" s="83" t="s">
        <v>139</v>
      </c>
    </row>
    <row r="32" spans="1:25" ht="20.25" customHeight="1">
      <c r="A32" s="101" t="s">
        <v>13</v>
      </c>
      <c r="B32" s="102"/>
      <c r="C32" s="103"/>
      <c r="D32" s="71">
        <f>D30+D31</f>
        <v>0</v>
      </c>
      <c r="E32" s="1"/>
      <c r="F32" s="1"/>
      <c r="G32" s="1"/>
      <c r="H32" s="1"/>
      <c r="I32" s="1"/>
      <c r="J32" s="1"/>
      <c r="K32" s="1"/>
      <c r="L32" s="1"/>
      <c r="M32" s="1"/>
      <c r="N32" s="1"/>
      <c r="O32" s="1"/>
      <c r="P32" s="1"/>
      <c r="Q32" s="1"/>
      <c r="R32" s="1"/>
      <c r="S32" s="83" t="s">
        <v>151</v>
      </c>
      <c r="T32" s="83" t="s">
        <v>29</v>
      </c>
      <c r="U32" s="83" t="s">
        <v>122</v>
      </c>
      <c r="V32" s="83" t="s">
        <v>17</v>
      </c>
      <c r="W32" s="83" t="str">
        <f>Page_2!A35</f>
        <v>WP1</v>
      </c>
      <c r="X32" s="83" t="str">
        <f>Page_2!A50</f>
        <v>P1</v>
      </c>
      <c r="Y32" s="83" t="s">
        <v>103</v>
      </c>
    </row>
    <row r="33" spans="1:260" ht="18.75" customHeight="1">
      <c r="A33" s="1"/>
      <c r="B33" s="1"/>
      <c r="C33" s="1"/>
      <c r="D33" s="1"/>
      <c r="E33" s="1"/>
      <c r="F33" s="1"/>
      <c r="G33" s="1"/>
      <c r="H33" s="1"/>
      <c r="I33" s="1"/>
      <c r="J33" s="1"/>
      <c r="K33" s="1"/>
      <c r="L33" s="1"/>
      <c r="M33" s="1"/>
      <c r="N33" s="1"/>
      <c r="O33" s="1"/>
      <c r="P33" s="1"/>
      <c r="Q33" s="1"/>
      <c r="R33" s="1"/>
      <c r="S33" s="83" t="s">
        <v>142</v>
      </c>
      <c r="T33" s="83" t="s">
        <v>116</v>
      </c>
      <c r="V33" s="83" t="s">
        <v>18</v>
      </c>
      <c r="W33" s="83" t="str">
        <f>Page_2!A36</f>
        <v>WP2</v>
      </c>
      <c r="X33" s="83" t="str">
        <f>Page_2!A51</f>
        <v>P2</v>
      </c>
    </row>
    <row r="34" spans="1:260" ht="16.5" customHeight="1">
      <c r="A34" s="118"/>
      <c r="B34" s="118"/>
      <c r="C34" s="118"/>
      <c r="D34" s="118"/>
      <c r="E34" s="14"/>
      <c r="F34" s="14"/>
      <c r="G34" s="14"/>
      <c r="H34" s="14"/>
      <c r="I34" s="14"/>
      <c r="J34" s="14"/>
      <c r="K34" s="14"/>
      <c r="L34" s="14"/>
      <c r="M34" s="14"/>
      <c r="N34" s="14"/>
      <c r="O34" s="1"/>
      <c r="P34" s="1"/>
      <c r="Q34" s="1"/>
      <c r="R34" s="1"/>
      <c r="S34" s="83" t="s">
        <v>140</v>
      </c>
      <c r="T34" s="83" t="s">
        <v>117</v>
      </c>
      <c r="U34" s="83"/>
      <c r="V34" s="83" t="s">
        <v>19</v>
      </c>
      <c r="W34" s="83" t="str">
        <f>Page_2!A37</f>
        <v>WP3</v>
      </c>
      <c r="X34" s="83" t="str">
        <f>Page_2!A52</f>
        <v>P3</v>
      </c>
    </row>
    <row r="35" spans="1:260" ht="18" customHeight="1">
      <c r="A35" s="78" t="s">
        <v>104</v>
      </c>
      <c r="B35" s="78"/>
      <c r="C35" s="78"/>
      <c r="D35" s="78"/>
      <c r="E35" s="78"/>
      <c r="F35" s="78"/>
      <c r="G35" s="78"/>
      <c r="H35" s="78"/>
      <c r="I35" s="78"/>
      <c r="J35" s="78"/>
      <c r="K35" s="78"/>
      <c r="L35" s="78"/>
      <c r="M35" s="78"/>
      <c r="N35" s="78"/>
      <c r="O35" s="1"/>
      <c r="P35" s="1"/>
      <c r="Q35" s="1"/>
      <c r="R35" s="1"/>
      <c r="S35" s="83" t="s">
        <v>143</v>
      </c>
      <c r="T35" s="83" t="s">
        <v>118</v>
      </c>
      <c r="U35" s="83"/>
      <c r="V35" s="83"/>
      <c r="W35" s="83" t="str">
        <f>Page_2!A38</f>
        <v>WP4</v>
      </c>
      <c r="X35" s="83" t="str">
        <f>Page_2!A53</f>
        <v>P4</v>
      </c>
    </row>
    <row r="36" spans="1:260" ht="7.5" customHeight="1">
      <c r="A36" s="353"/>
      <c r="B36" s="353"/>
      <c r="C36" s="353"/>
      <c r="D36" s="353"/>
      <c r="E36" s="353"/>
      <c r="F36" s="353"/>
      <c r="G36" s="353"/>
      <c r="H36" s="353"/>
      <c r="I36" s="353"/>
      <c r="J36" s="353"/>
      <c r="K36" s="353"/>
      <c r="L36" s="353"/>
      <c r="M36" s="353"/>
      <c r="N36" s="118"/>
      <c r="O36" s="1"/>
      <c r="P36" s="1"/>
      <c r="Q36" s="1"/>
      <c r="R36" s="1"/>
      <c r="S36" s="83" t="s">
        <v>144</v>
      </c>
      <c r="T36" s="83" t="s">
        <v>119</v>
      </c>
      <c r="U36" s="83"/>
      <c r="V36" s="84"/>
      <c r="W36" s="83" t="str">
        <f>Page_2!A39</f>
        <v>WP5</v>
      </c>
      <c r="X36" s="83" t="str">
        <f>Page_2!A54</f>
        <v>P5</v>
      </c>
    </row>
    <row r="37" spans="1:260" ht="16.5" customHeight="1">
      <c r="A37" s="78" t="s">
        <v>105</v>
      </c>
      <c r="B37" s="78"/>
      <c r="C37" s="78"/>
      <c r="D37" s="78"/>
      <c r="E37" s="36"/>
      <c r="F37" s="36"/>
      <c r="G37" s="78"/>
      <c r="H37" s="78"/>
      <c r="I37" s="78"/>
      <c r="J37" s="78"/>
      <c r="K37" s="78"/>
      <c r="L37" s="78"/>
      <c r="M37" s="78"/>
      <c r="N37" s="78"/>
      <c r="O37" s="1"/>
      <c r="P37" s="1"/>
      <c r="Q37" s="1"/>
      <c r="R37" s="1"/>
      <c r="S37" s="83" t="s">
        <v>152</v>
      </c>
      <c r="T37" s="83" t="s">
        <v>120</v>
      </c>
      <c r="U37" s="83"/>
      <c r="V37" s="84"/>
      <c r="W37" s="83" t="str">
        <f>Page_2!A40</f>
        <v>WP6</v>
      </c>
      <c r="X37" s="83" t="str">
        <f>Page_2!A55</f>
        <v>P6</v>
      </c>
    </row>
    <row r="38" spans="1:260" ht="7.5" customHeight="1">
      <c r="A38" s="14"/>
      <c r="B38" s="14"/>
      <c r="C38" s="14"/>
      <c r="D38" s="14"/>
      <c r="E38" s="243"/>
      <c r="F38" s="243"/>
      <c r="G38" s="14"/>
      <c r="H38" s="14"/>
      <c r="I38" s="14"/>
      <c r="J38" s="14"/>
      <c r="K38" s="14"/>
      <c r="L38" s="14"/>
      <c r="M38" s="14"/>
      <c r="N38" s="14"/>
      <c r="O38" s="1"/>
      <c r="P38" s="1"/>
      <c r="Q38" s="1"/>
      <c r="R38" s="1"/>
      <c r="S38" s="83" t="s">
        <v>145</v>
      </c>
      <c r="T38" s="83"/>
      <c r="U38" s="83"/>
      <c r="V38" s="84"/>
      <c r="W38" s="83"/>
      <c r="X38" s="83" t="str">
        <f>Page_2!A56</f>
        <v>P7</v>
      </c>
    </row>
    <row r="39" spans="1:260" ht="33.75" customHeight="1">
      <c r="A39" s="348" t="s">
        <v>92</v>
      </c>
      <c r="B39" s="348"/>
      <c r="C39" s="348"/>
      <c r="D39" s="60" t="s">
        <v>181</v>
      </c>
      <c r="E39" s="244" t="s">
        <v>94</v>
      </c>
      <c r="F39" s="6"/>
      <c r="G39" s="4"/>
      <c r="H39" s="4"/>
      <c r="I39" s="4"/>
      <c r="J39" s="4"/>
      <c r="K39" s="4"/>
      <c r="L39" s="4"/>
      <c r="M39" s="4"/>
      <c r="N39" s="4"/>
      <c r="O39" s="4"/>
      <c r="P39" s="4"/>
      <c r="Q39" s="4"/>
      <c r="R39" s="4"/>
      <c r="S39" s="83" t="s">
        <v>154</v>
      </c>
      <c r="T39" s="79"/>
      <c r="U39" s="79"/>
      <c r="V39" s="82"/>
      <c r="W39" s="79"/>
      <c r="X39" s="79"/>
    </row>
    <row r="40" spans="1:260" ht="72" customHeight="1">
      <c r="A40" s="350" t="s">
        <v>106</v>
      </c>
      <c r="B40" s="350"/>
      <c r="C40" s="350"/>
      <c r="D40" s="68"/>
      <c r="E40" s="244" t="s">
        <v>103</v>
      </c>
      <c r="F40" s="273" t="s">
        <v>235</v>
      </c>
      <c r="G40" s="4"/>
      <c r="H40" s="4"/>
      <c r="I40" s="4"/>
      <c r="J40" s="4"/>
      <c r="K40" s="4"/>
      <c r="L40" s="4"/>
      <c r="M40" s="4"/>
      <c r="N40" s="4"/>
      <c r="O40" s="4"/>
      <c r="P40" s="4"/>
      <c r="Q40" s="4"/>
      <c r="R40" s="4"/>
      <c r="S40" s="83" t="s">
        <v>146</v>
      </c>
      <c r="T40" s="21"/>
      <c r="V40" s="22"/>
      <c r="W40" s="21"/>
      <c r="X40" s="21"/>
    </row>
    <row r="41" spans="1:260" ht="7.5" customHeight="1">
      <c r="A41" s="1"/>
      <c r="B41" s="1"/>
      <c r="C41" s="1"/>
      <c r="D41" s="1"/>
      <c r="E41" s="1"/>
      <c r="F41" s="1"/>
      <c r="G41" s="1"/>
      <c r="H41" s="1"/>
      <c r="I41" s="1"/>
      <c r="J41" s="1"/>
      <c r="K41" s="1"/>
      <c r="L41" s="1"/>
      <c r="M41" s="1"/>
      <c r="N41" s="1"/>
      <c r="O41" s="1"/>
      <c r="P41" s="1"/>
      <c r="Q41" s="1"/>
      <c r="R41" s="1"/>
      <c r="S41" s="83" t="s">
        <v>147</v>
      </c>
      <c r="T41" s="21"/>
      <c r="X41" s="21"/>
    </row>
    <row r="42" spans="1:260" ht="17.25" customHeight="1">
      <c r="A42" s="9" t="s">
        <v>228</v>
      </c>
      <c r="B42" s="1"/>
      <c r="C42" s="1"/>
      <c r="D42" s="1"/>
      <c r="E42" s="1"/>
      <c r="F42" s="1"/>
      <c r="G42" s="1"/>
      <c r="H42" s="1"/>
      <c r="I42" s="6"/>
      <c r="J42" s="1"/>
      <c r="K42" s="1"/>
      <c r="L42" s="1"/>
      <c r="M42" s="1"/>
      <c r="N42" s="1"/>
      <c r="O42" s="1"/>
      <c r="P42" s="1"/>
      <c r="Q42" s="1"/>
      <c r="R42" s="1"/>
      <c r="S42" s="83" t="s">
        <v>148</v>
      </c>
      <c r="T42" s="21"/>
      <c r="V42" s="100"/>
      <c r="X42" s="21"/>
      <c r="Y42" s="100"/>
    </row>
    <row r="43" spans="1:260" ht="4.5" customHeight="1">
      <c r="A43" s="1"/>
      <c r="B43" s="1"/>
      <c r="C43" s="1"/>
      <c r="D43" s="1"/>
      <c r="E43" s="1"/>
      <c r="F43" s="1"/>
      <c r="G43" s="1"/>
      <c r="H43" s="1"/>
      <c r="I43" s="1"/>
      <c r="J43" s="1"/>
      <c r="K43" s="1"/>
      <c r="L43" s="1"/>
      <c r="M43" s="1"/>
      <c r="N43" s="1"/>
      <c r="O43" s="1"/>
      <c r="P43" s="1"/>
      <c r="Q43" s="1"/>
      <c r="R43" s="1"/>
      <c r="S43" s="83" t="s">
        <v>153</v>
      </c>
      <c r="T43" s="21"/>
      <c r="U43" s="21"/>
      <c r="V43" s="100"/>
      <c r="X43" s="21"/>
      <c r="Y43" s="100"/>
    </row>
    <row r="44" spans="1:260" ht="15" customHeight="1">
      <c r="A44" s="78" t="s">
        <v>107</v>
      </c>
      <c r="B44" s="16"/>
      <c r="C44" s="16"/>
      <c r="D44" s="16"/>
      <c r="E44" s="16"/>
      <c r="F44" s="16"/>
      <c r="G44" s="16"/>
      <c r="H44" s="16"/>
      <c r="I44" s="16"/>
      <c r="J44" s="16"/>
      <c r="K44" s="16"/>
      <c r="L44" s="16"/>
      <c r="M44" s="16"/>
      <c r="N44" s="16"/>
      <c r="O44" s="1"/>
      <c r="P44" s="1"/>
      <c r="Q44" s="1"/>
      <c r="R44" s="1"/>
      <c r="S44" s="83" t="s">
        <v>149</v>
      </c>
      <c r="T44" s="367"/>
      <c r="U44" s="367"/>
      <c r="V44" s="112"/>
      <c r="X44" s="24"/>
      <c r="Y44" s="112"/>
    </row>
    <row r="45" spans="1:260" ht="15.75" customHeight="1">
      <c r="A45" s="17"/>
      <c r="B45" s="17"/>
      <c r="C45" s="17"/>
      <c r="D45" s="17"/>
      <c r="E45" s="17"/>
      <c r="F45" s="17"/>
      <c r="G45" s="17"/>
      <c r="H45" s="17"/>
      <c r="I45" s="17"/>
      <c r="J45" s="17"/>
      <c r="K45" s="17"/>
      <c r="L45" s="17"/>
      <c r="M45" s="17"/>
      <c r="N45" s="17"/>
      <c r="O45" s="17"/>
      <c r="P45" s="17"/>
      <c r="Q45" s="17"/>
      <c r="R45" s="17"/>
      <c r="S45" s="83" t="s">
        <v>150</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S46" s="83" t="s">
        <v>51</v>
      </c>
      <c r="T46" s="367"/>
      <c r="U46" s="367"/>
      <c r="V46" s="112"/>
      <c r="W46" s="2"/>
      <c r="X46" s="24"/>
      <c r="Y46" s="112"/>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1"/>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X32</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89"/>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262"/>
      <c r="N92" s="262"/>
      <c r="O92" s="263"/>
      <c r="P92" s="263"/>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264"/>
      <c r="N93" s="264"/>
      <c r="O93" s="262"/>
      <c r="P93" s="26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ht="15" customHeight="1">
      <c r="A94" s="28" t="s">
        <v>211</v>
      </c>
      <c r="M94" s="89"/>
      <c r="N94" s="89"/>
      <c r="O94" s="89"/>
      <c r="P94" s="89"/>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8"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9"/>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380"/>
      <c r="C113" s="380"/>
      <c r="D113" s="380"/>
      <c r="E113" s="380"/>
      <c r="F113" s="380"/>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380"/>
      <c r="C114" s="380"/>
      <c r="D114" s="380"/>
      <c r="E114" s="380"/>
      <c r="F114" s="380"/>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380"/>
      <c r="C115" s="380"/>
      <c r="D115" s="380"/>
      <c r="E115" s="380"/>
      <c r="F115" s="380"/>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380"/>
      <c r="C116" s="380"/>
      <c r="D116" s="380"/>
      <c r="E116" s="380"/>
      <c r="F116" s="380"/>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380"/>
      <c r="C117" s="380"/>
      <c r="D117" s="380"/>
      <c r="E117" s="380"/>
      <c r="F117" s="380"/>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380"/>
      <c r="C118" s="380"/>
      <c r="D118" s="380"/>
      <c r="E118" s="380"/>
      <c r="F118" s="380"/>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380"/>
      <c r="C119" s="380"/>
      <c r="D119" s="380"/>
      <c r="E119" s="380"/>
      <c r="F119" s="380"/>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380"/>
      <c r="C120" s="380"/>
      <c r="D120" s="380"/>
      <c r="E120" s="380"/>
      <c r="F120" s="380"/>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380"/>
      <c r="C121" s="380"/>
      <c r="D121" s="380"/>
      <c r="E121" s="380"/>
      <c r="F121" s="380"/>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380"/>
      <c r="C122" s="380"/>
      <c r="D122" s="380"/>
      <c r="E122" s="380"/>
      <c r="F122" s="380"/>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238"/>
      <c r="C123" s="238"/>
      <c r="D123" s="238"/>
      <c r="E123" s="238"/>
      <c r="F123" s="238"/>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80"/>
      <c r="C143" s="380"/>
      <c r="D143" s="380"/>
      <c r="E143" s="380"/>
      <c r="F143" s="380"/>
      <c r="G143" s="302"/>
      <c r="H143" s="302"/>
      <c r="I143" s="302"/>
      <c r="J143" s="302"/>
      <c r="K143" s="249"/>
      <c r="L143" s="249"/>
      <c r="M143" s="249"/>
      <c r="N143" s="261"/>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80"/>
      <c r="C144" s="380"/>
      <c r="D144" s="380"/>
      <c r="E144" s="380"/>
      <c r="F144" s="380"/>
      <c r="G144" s="302"/>
      <c r="H144" s="302"/>
      <c r="I144" s="302"/>
      <c r="J144" s="302"/>
      <c r="K144" s="249"/>
      <c r="L144" s="249"/>
      <c r="M144" s="249"/>
      <c r="N144" s="261"/>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80"/>
      <c r="C145" s="380"/>
      <c r="D145" s="380"/>
      <c r="E145" s="380"/>
      <c r="F145" s="380"/>
      <c r="G145" s="302"/>
      <c r="H145" s="302"/>
      <c r="I145" s="302"/>
      <c r="J145" s="302"/>
      <c r="K145" s="249"/>
      <c r="L145" s="249"/>
      <c r="M145" s="249"/>
      <c r="N145" s="261"/>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80"/>
      <c r="C146" s="380"/>
      <c r="D146" s="380"/>
      <c r="E146" s="380"/>
      <c r="F146" s="380"/>
      <c r="G146" s="302"/>
      <c r="H146" s="302"/>
      <c r="I146" s="302"/>
      <c r="J146" s="302"/>
      <c r="K146" s="249"/>
      <c r="L146" s="249"/>
      <c r="M146" s="249"/>
      <c r="N146" s="261"/>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80"/>
      <c r="C147" s="380"/>
      <c r="D147" s="380"/>
      <c r="E147" s="380"/>
      <c r="F147" s="380"/>
      <c r="G147" s="302"/>
      <c r="H147" s="302"/>
      <c r="I147" s="302"/>
      <c r="J147" s="302"/>
      <c r="K147" s="249"/>
      <c r="L147" s="249"/>
      <c r="M147" s="249"/>
      <c r="N147" s="261"/>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80"/>
      <c r="C148" s="380"/>
      <c r="D148" s="380"/>
      <c r="E148" s="380"/>
      <c r="F148" s="380"/>
      <c r="G148" s="302"/>
      <c r="H148" s="302"/>
      <c r="I148" s="302"/>
      <c r="J148" s="302"/>
      <c r="K148" s="249"/>
      <c r="L148" s="249"/>
      <c r="M148" s="249"/>
      <c r="N148" s="261"/>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80"/>
      <c r="C149" s="380"/>
      <c r="D149" s="380"/>
      <c r="E149" s="380"/>
      <c r="F149" s="380"/>
      <c r="G149" s="302"/>
      <c r="H149" s="302"/>
      <c r="I149" s="302"/>
      <c r="J149" s="302"/>
      <c r="K149" s="249"/>
      <c r="L149" s="249"/>
      <c r="M149" s="249"/>
      <c r="N149" s="261"/>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80"/>
      <c r="C150" s="380"/>
      <c r="D150" s="380"/>
      <c r="E150" s="380"/>
      <c r="F150" s="380"/>
      <c r="G150" s="302"/>
      <c r="H150" s="302"/>
      <c r="I150" s="302"/>
      <c r="J150" s="302"/>
      <c r="K150" s="249"/>
      <c r="L150" s="249"/>
      <c r="M150" s="249"/>
      <c r="N150" s="261"/>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225</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80"/>
      <c r="C201" s="380"/>
      <c r="D201" s="380"/>
      <c r="E201" s="380"/>
      <c r="F201" s="380"/>
      <c r="G201" s="302"/>
      <c r="H201" s="302"/>
      <c r="I201" s="302"/>
      <c r="J201" s="302"/>
      <c r="K201" s="302"/>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80"/>
      <c r="C202" s="380"/>
      <c r="D202" s="380"/>
      <c r="E202" s="380"/>
      <c r="F202" s="380"/>
      <c r="G202" s="302"/>
      <c r="H202" s="302"/>
      <c r="I202" s="302"/>
      <c r="J202" s="302"/>
      <c r="K202" s="302"/>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80"/>
      <c r="C203" s="380"/>
      <c r="D203" s="380"/>
      <c r="E203" s="380"/>
      <c r="F203" s="380"/>
      <c r="G203" s="302"/>
      <c r="H203" s="302"/>
      <c r="I203" s="302"/>
      <c r="J203" s="302"/>
      <c r="K203" s="302"/>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80"/>
      <c r="C204" s="380"/>
      <c r="D204" s="380"/>
      <c r="E204" s="380"/>
      <c r="F204" s="380"/>
      <c r="G204" s="302"/>
      <c r="H204" s="302"/>
      <c r="I204" s="302"/>
      <c r="J204" s="302"/>
      <c r="K204" s="302"/>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80"/>
      <c r="C205" s="380"/>
      <c r="D205" s="380"/>
      <c r="E205" s="380"/>
      <c r="F205" s="380"/>
      <c r="G205" s="302"/>
      <c r="H205" s="302"/>
      <c r="I205" s="302"/>
      <c r="J205" s="302"/>
      <c r="K205" s="302"/>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80"/>
      <c r="C206" s="380"/>
      <c r="D206" s="380"/>
      <c r="E206" s="380"/>
      <c r="F206" s="380"/>
      <c r="G206" s="302"/>
      <c r="H206" s="302"/>
      <c r="I206" s="302"/>
      <c r="J206" s="302"/>
      <c r="K206" s="302"/>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80"/>
      <c r="C207" s="380"/>
      <c r="D207" s="380"/>
      <c r="E207" s="380"/>
      <c r="F207" s="380"/>
      <c r="G207" s="302"/>
      <c r="H207" s="302"/>
      <c r="I207" s="302"/>
      <c r="J207" s="302"/>
      <c r="K207" s="302"/>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80"/>
      <c r="C208" s="380"/>
      <c r="D208" s="380"/>
      <c r="E208" s="380"/>
      <c r="F208" s="380"/>
      <c r="G208" s="302"/>
      <c r="H208" s="302"/>
      <c r="I208" s="302"/>
      <c r="J208" s="302"/>
      <c r="K208" s="302"/>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80"/>
      <c r="C209" s="380"/>
      <c r="D209" s="380"/>
      <c r="E209" s="380"/>
      <c r="F209" s="380"/>
      <c r="G209" s="302"/>
      <c r="H209" s="302"/>
      <c r="I209" s="302"/>
      <c r="J209" s="302"/>
      <c r="K209" s="302"/>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80"/>
      <c r="C210" s="380"/>
      <c r="D210" s="380"/>
      <c r="E210" s="380"/>
      <c r="F210" s="380"/>
      <c r="G210" s="302"/>
      <c r="H210" s="302"/>
      <c r="I210" s="302"/>
      <c r="J210" s="302"/>
      <c r="K210" s="302"/>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344"/>
      <c r="C211" s="345"/>
      <c r="D211" s="346"/>
      <c r="E211" s="344"/>
      <c r="F211" s="346"/>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93"/>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93"/>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93"/>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93"/>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93"/>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93"/>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 xml:space="preserve"> Infrastrutture e lavori / Costs for infrastructure and works</v>
      </c>
      <c r="B234" s="93"/>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93"/>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93"/>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93"/>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93"/>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114"/>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C236</f>
        <v>0</v>
      </c>
      <c r="D252" s="99">
        <f t="shared" ref="D252:I252" si="49">D236</f>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C237</f>
        <v>0</v>
      </c>
      <c r="D253" s="99">
        <f t="shared" ref="D253:I253" si="50">D237</f>
        <v>0</v>
      </c>
      <c r="E253" s="99">
        <f t="shared" si="50"/>
        <v>0</v>
      </c>
      <c r="F253" s="99">
        <f t="shared" si="50"/>
        <v>0</v>
      </c>
      <c r="G253" s="99">
        <f t="shared" si="50"/>
        <v>0</v>
      </c>
      <c r="H253" s="99">
        <f t="shared" si="50"/>
        <v>0</v>
      </c>
      <c r="I253" s="99">
        <f t="shared" si="50"/>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1">D251-D252</f>
        <v>0</v>
      </c>
      <c r="E254" s="108">
        <f t="shared" si="51"/>
        <v>0</v>
      </c>
      <c r="F254" s="108">
        <f t="shared" si="51"/>
        <v>0</v>
      </c>
      <c r="G254" s="108">
        <f t="shared" si="51"/>
        <v>0</v>
      </c>
      <c r="H254" s="108">
        <f t="shared" si="51"/>
        <v>0</v>
      </c>
      <c r="I254" s="108">
        <f t="shared" si="51"/>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UUgJ/XqJ6cMr6YsscSfOXyjJfPxJV/I00a8OfW1Wzvy8QVN2uJhLrrZzo3iQluSAh6Q+jriVOqqKgUPeBmH9Wg==" saltValue="miozvg6I83wkYkkiwZj77w==" spinCount="100000" sheet="1" objects="1" scenarios="1" formatCells="0" formatColumns="0" formatRows="0" insertRows="0" insertHyperlinks="0" sort="0" autoFilter="0" pivotTables="0"/>
  <dataConsolidate/>
  <mergeCells count="221">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BF111:BF112"/>
    <mergeCell ref="B113:F113"/>
    <mergeCell ref="B114:F114"/>
    <mergeCell ref="V111:Y111"/>
    <mergeCell ref="Z111:AC111"/>
    <mergeCell ref="AD111:AG111"/>
    <mergeCell ref="AH111:AK111"/>
    <mergeCell ref="AL111:AO111"/>
    <mergeCell ref="AP111:AS111"/>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97:U97"/>
    <mergeCell ref="T98:U98"/>
    <mergeCell ref="T99:U99"/>
    <mergeCell ref="T100:U100"/>
    <mergeCell ref="T101:U101"/>
    <mergeCell ref="T102:U102"/>
    <mergeCell ref="T95:U95"/>
    <mergeCell ref="T96:U96"/>
    <mergeCell ref="T89:U89"/>
    <mergeCell ref="T90:U90"/>
    <mergeCell ref="T83:U83"/>
    <mergeCell ref="T84:U84"/>
    <mergeCell ref="T85:U85"/>
    <mergeCell ref="T86:U86"/>
    <mergeCell ref="T87:U87"/>
    <mergeCell ref="T88:U88"/>
    <mergeCell ref="A73:C73"/>
    <mergeCell ref="A74:C74"/>
    <mergeCell ref="A76:O76"/>
    <mergeCell ref="A80:P80"/>
    <mergeCell ref="T81:U81"/>
    <mergeCell ref="T82:U82"/>
    <mergeCell ref="T44:U44"/>
    <mergeCell ref="K63:L69"/>
    <mergeCell ref="N63:O69"/>
    <mergeCell ref="T45:U45"/>
    <mergeCell ref="T46:U46"/>
    <mergeCell ref="T68:U68"/>
    <mergeCell ref="T69:U69"/>
    <mergeCell ref="B54:C54"/>
    <mergeCell ref="E54:F54"/>
    <mergeCell ref="B47:G47"/>
    <mergeCell ref="BB47:BE47"/>
    <mergeCell ref="BF47:BF48"/>
    <mergeCell ref="B48:C48"/>
    <mergeCell ref="E48:F48"/>
    <mergeCell ref="Z47:AC47"/>
    <mergeCell ref="AD47:AG47"/>
    <mergeCell ref="AH47:AK47"/>
    <mergeCell ref="AL47:AO47"/>
    <mergeCell ref="AP47:AS47"/>
    <mergeCell ref="AT47:AW47"/>
    <mergeCell ref="AX47:BA47"/>
    <mergeCell ref="A36:M36"/>
    <mergeCell ref="A39:C39"/>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5:C55"/>
    <mergeCell ref="E55:F55"/>
    <mergeCell ref="K125:L131"/>
    <mergeCell ref="B211:D211"/>
    <mergeCell ref="E211:F211"/>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s>
  <conditionalFormatting sqref="I163">
    <cfRule type="cellIs" dxfId="13" priority="3" stopIfTrue="1" operator="notEqual">
      <formula>$O$153</formula>
    </cfRule>
  </conditionalFormatting>
  <conditionalFormatting sqref="D32">
    <cfRule type="cellIs" dxfId="12" priority="1" stopIfTrue="1" operator="notEqual">
      <formula>$D$13</formula>
    </cfRule>
  </conditionalFormatting>
  <dataValidations xWindow="950" yWindow="503" count="28">
    <dataValidation type="list" allowBlank="1" showInputMessage="1" showErrorMessage="1" promptTitle="Menù a tendina / Dropdown menu" prompt="Seleziona una delle opzioni / select one option" sqref="D40">
      <formula1>$E$39:$E$40</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B28:B29">
      <formula1>$E$28:$E$29</formula1>
    </dataValidation>
    <dataValidation errorStyle="warning" allowBlank="1" showInputMessage="1" showErrorMessage="1" sqref="K130"/>
    <dataValidation allowBlank="1" showInputMessage="1" showErrorMessage="1" prompt="Calcolato automaticamente / automatically calculated" sqref="D16"/>
    <dataValidation allowBlank="1" showInputMessage="1" showErrorMessage="1" prompt="Elencare e giustificare le infrastrutture compresi la proprietà e gli obiettivi futuri dell’investimento / Veuillez lister et justifier l’investissement y compris la propriété et objectifs futurs de l’investissement_x000a__x000a_" sqref="B201:D210"/>
    <dataValidation allowBlank="1" showInputMessage="1" showErrorMessage="1" prompt="Elencare e giustificare l’impiego di attrezzature per il progetto / List and justify the use of equipment for the project _x000a__x000a_" sqref="B172:D181"/>
    <dataValidation allowBlank="1" showInputMessage="1" showErrorMessage="1" prompt="Elencare e giustificare i viaggi previsti / list and justify the travel and accomodation costs" sqref="B113:F122"/>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143:D152"/>
    <dataValidation type="list" operator="equal" allowBlank="1" showInputMessage="1" promptTitle="Menù a tendina / Dropdown menu" prompt="Seleziona una delle opzioni / Select one option" sqref="D7:E7">
      <formula1>$F$6:$F$7</formula1>
    </dataValidation>
    <dataValidation allowBlank="1" showInputMessage="1" showErrorMessage="1" promptTitle="Attenzione / Attention:" prompt="MAX 40%" sqref="P59:R59"/>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ErrorMessage="1" prompt="Dato preimpostato, editabile_x000a_" sqref="O92:R92"/>
    <dataValidation allowBlank="1" showInputMessage="1" showErrorMessage="1" prompt="Si calcola automaticamente, al netto di eventuali entrate nette e cofinanziamento aggiuntivo / Automatically calculated, considering the eventually net revenue + additional co-financing" sqref="D14"/>
    <dataValidation type="list" allowBlank="1" showInputMessage="1" showErrorMessage="1" promptTitle="Menù a tendina / Dropdown menu" prompt="Seleziona una delle opzioni / select one option" sqref="D21">
      <formula1>$F$18:$F$20</formula1>
    </dataValidation>
    <dataValidation allowBlank="1" showErrorMessage="1" promptTitle="Menù a tendina / Menu déroulant" prompt="Seleziona una delle opzioni / Choisissez une option" sqref="E143:F152 E172:F181 G49:G58 E201:F210"/>
    <dataValidation type="list" allowBlank="1" showInputMessage="1" showErrorMessage="1" promptTitle="Menù a tendina / Dropdown menu" prompt="Seleziona una delle opzioni / Select one option" sqref="K201:K210 K143:K152 K172:K181 K49:K58 K114:K122">
      <formula1>$S$31:$S$46</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201:H210 H49:H58 H172:H181 H143:H152 H114:H122">
      <formula1>$Y$31:$Y$32</formula1>
    </dataValidation>
    <dataValidation type="list" allowBlank="1" showInputMessage="1" showErrorMessage="1" promptTitle="Menù a tendina / Dropdown menu" prompt="Seleziona una delle opzioni / select one option" sqref="D49:D58">
      <formula1>$U$31:$U$32</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6:D27"/>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Seleziona una delle opzioni / Select one option" sqref="B49:C58">
      <formula1>$T$31:$T$37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10" manualBreakCount="10">
    <brk id="33" max="15" man="1"/>
    <brk id="71" max="16383" man="1"/>
    <brk id="91" max="15" man="1"/>
    <brk id="106" max="15" man="1"/>
    <brk id="135" max="16383" man="1"/>
    <brk id="165" max="15" man="1"/>
    <brk id="194" max="15" man="1"/>
    <brk id="223" max="15" man="1"/>
    <brk id="224" max="15" man="1"/>
    <brk id="238" max="15" man="1"/>
  </rowBreaks>
  <ignoredErrors>
    <ignoredError sqref="O51:O58 O113:O123 O143:O153 O172:O182 O201:O211 O49:O50" unlockedFormula="1"/>
    <ignoredError sqref="C26:C31 O60 K63" evalError="1"/>
    <ignoredError sqref="I90 I133 I163 I192 I221" formula="1"/>
  </ignoredErrors>
  <drawing r:id="rId2"/>
  <legacyDrawingHF r:id="rId3"/>
  <extLst>
    <ext xmlns:x14="http://schemas.microsoft.com/office/spreadsheetml/2009/9/main" uri="{CCE6A557-97BC-4b89-ADB6-D9C93CAAB3DF}">
      <x14:dataValidations xmlns:xm="http://schemas.microsoft.com/office/excel/2006/main" xWindow="950" yWindow="503" count="2">
        <x14:dataValidation type="list" allowBlank="1" showInputMessage="1" showErrorMessage="1" promptTitle="Menù a tendina / Dropdown menu" prompt="Seleziona una delle opzioni / Select one option">
          <x14:formula1>
            <xm:f>Page_2!$A$35:$A$40</xm:f>
          </x14:formula1>
          <xm:sqref>I143:I152 I201:I210 I172:I181 I49:I58 I113:I122</xm:sqref>
        </x14:dataValidation>
        <x14:dataValidation type="list" allowBlank="1" showInputMessage="1" showErrorMessage="1" promptTitle="Menù a tendina / Dropdrown menu" prompt="Seleziona una delle opzioni / Select one option">
          <x14:formula1>
            <xm:f>Page_2!$A$50:$A$56</xm:f>
          </x14:formula1>
          <xm:sqref>J49:J58 J201:J210 J143:J152 J172:J181 J113:J122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IZ256"/>
  <sheetViews>
    <sheetView view="pageBreakPreview" zoomScale="55" zoomScaleNormal="80" zoomScaleSheetLayoutView="55" zoomScalePageLayoutView="85" workbookViewId="0">
      <selection activeCell="O231" sqref="O231"/>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81" t="s">
        <v>87</v>
      </c>
      <c r="B3" s="382"/>
      <c r="C3" s="383"/>
      <c r="D3" s="360"/>
      <c r="E3" s="360"/>
      <c r="F3" s="55" t="s">
        <v>2</v>
      </c>
      <c r="G3" s="56"/>
      <c r="H3" s="54"/>
      <c r="I3" s="54"/>
      <c r="J3" s="1"/>
      <c r="K3" s="1"/>
      <c r="L3" s="1"/>
      <c r="M3" s="1"/>
      <c r="N3" s="1"/>
      <c r="O3" s="1"/>
      <c r="P3" s="1"/>
      <c r="Q3" s="1"/>
      <c r="R3" s="1"/>
    </row>
    <row r="4" spans="1:18" ht="15" customHeight="1">
      <c r="A4" s="384" t="s">
        <v>88</v>
      </c>
      <c r="B4" s="385"/>
      <c r="C4" s="386"/>
      <c r="D4" s="387" t="str">
        <f>Page_2!A19</f>
        <v>PP3</v>
      </c>
      <c r="E4" s="388"/>
      <c r="F4" s="55" t="s">
        <v>50</v>
      </c>
      <c r="G4" s="56"/>
      <c r="H4" s="54"/>
      <c r="I4" s="54"/>
      <c r="J4" s="1"/>
      <c r="K4" s="1"/>
      <c r="L4" s="1"/>
      <c r="M4" s="1"/>
      <c r="N4" s="1"/>
      <c r="O4" s="1"/>
      <c r="P4" s="1"/>
      <c r="Q4" s="1"/>
      <c r="R4" s="1"/>
    </row>
    <row r="5" spans="1:18" ht="15" customHeight="1">
      <c r="A5" s="384" t="s">
        <v>170</v>
      </c>
      <c r="B5" s="385"/>
      <c r="C5" s="386"/>
      <c r="D5" s="389"/>
      <c r="E5" s="390"/>
      <c r="F5" s="55" t="s">
        <v>5</v>
      </c>
      <c r="G5" s="56"/>
      <c r="H5" s="54"/>
      <c r="I5" s="54"/>
      <c r="J5" s="1"/>
      <c r="K5" s="1"/>
      <c r="L5" s="1"/>
      <c r="M5" s="1"/>
      <c r="N5" s="1"/>
      <c r="O5" s="1"/>
      <c r="P5" s="1"/>
      <c r="Q5" s="1"/>
      <c r="R5" s="1"/>
    </row>
    <row r="6" spans="1:18" ht="15" customHeight="1">
      <c r="A6" s="384" t="s">
        <v>45</v>
      </c>
      <c r="B6" s="385"/>
      <c r="C6" s="386"/>
      <c r="D6" s="360"/>
      <c r="E6" s="360"/>
      <c r="F6" s="55" t="s">
        <v>7</v>
      </c>
      <c r="G6" s="56"/>
      <c r="H6" s="54"/>
      <c r="I6" s="54"/>
      <c r="J6" s="1"/>
      <c r="K6" s="1"/>
      <c r="L6" s="1"/>
      <c r="M6" s="1"/>
      <c r="N6" s="1"/>
      <c r="O6" s="1"/>
      <c r="P6" s="1"/>
      <c r="Q6" s="1"/>
      <c r="R6" s="1"/>
    </row>
    <row r="7" spans="1:18" ht="32.25" customHeight="1">
      <c r="A7" s="384" t="s">
        <v>46</v>
      </c>
      <c r="B7" s="385"/>
      <c r="C7" s="386"/>
      <c r="D7" s="360"/>
      <c r="E7" s="360"/>
      <c r="F7" s="55" t="s">
        <v>51</v>
      </c>
      <c r="G7" s="57"/>
      <c r="H7" s="54"/>
      <c r="I7" s="54"/>
      <c r="J7" s="118"/>
      <c r="K7" s="118"/>
      <c r="L7" s="1"/>
      <c r="M7" s="1"/>
      <c r="N7" s="1"/>
      <c r="O7" s="1"/>
      <c r="P7" s="1"/>
      <c r="Q7" s="1"/>
      <c r="R7" s="1"/>
    </row>
    <row r="8" spans="1:18" ht="41.25" customHeight="1">
      <c r="A8" s="384" t="s">
        <v>215</v>
      </c>
      <c r="B8" s="385"/>
      <c r="C8" s="386"/>
      <c r="D8" s="389"/>
      <c r="E8" s="39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84" t="s">
        <v>37</v>
      </c>
      <c r="B12" s="385"/>
      <c r="C12" s="386"/>
      <c r="D12" s="58">
        <f>D14*D15</f>
        <v>0</v>
      </c>
      <c r="E12" s="1"/>
      <c r="F12" s="1"/>
      <c r="G12" s="1"/>
      <c r="H12" s="1"/>
      <c r="I12" s="6"/>
      <c r="J12" s="1"/>
      <c r="K12" s="1"/>
      <c r="L12" s="1"/>
      <c r="M12" s="1"/>
      <c r="N12" s="1"/>
      <c r="O12" s="1"/>
      <c r="P12" s="1"/>
      <c r="Q12" s="1"/>
      <c r="R12" s="1"/>
    </row>
    <row r="13" spans="1:18" ht="27.75" customHeight="1">
      <c r="A13" s="384" t="s">
        <v>157</v>
      </c>
      <c r="B13" s="385"/>
      <c r="C13" s="386"/>
      <c r="D13" s="59">
        <f>D14-D12</f>
        <v>0</v>
      </c>
      <c r="E13" s="1"/>
      <c r="F13" s="1"/>
      <c r="G13" s="1"/>
      <c r="H13" s="1"/>
      <c r="I13" s="6"/>
      <c r="J13" s="1"/>
      <c r="K13" s="1"/>
      <c r="L13" s="1"/>
      <c r="M13" s="1"/>
      <c r="N13" s="1"/>
      <c r="O13" s="1"/>
      <c r="P13" s="1"/>
      <c r="Q13" s="1"/>
      <c r="R13" s="1"/>
    </row>
    <row r="14" spans="1:18" ht="27.75" customHeight="1">
      <c r="A14" s="384" t="s">
        <v>53</v>
      </c>
      <c r="B14" s="385"/>
      <c r="C14" s="386"/>
      <c r="D14" s="59">
        <f>I238</f>
        <v>0</v>
      </c>
      <c r="E14" s="1"/>
      <c r="F14" s="252">
        <v>0.85</v>
      </c>
      <c r="G14" s="1"/>
      <c r="H14" s="1"/>
      <c r="I14" s="6"/>
      <c r="J14" s="1"/>
      <c r="K14" s="1"/>
      <c r="L14" s="1"/>
      <c r="M14" s="1"/>
      <c r="N14" s="1"/>
      <c r="O14" s="1"/>
      <c r="P14" s="1"/>
      <c r="Q14" s="1"/>
      <c r="R14" s="1"/>
    </row>
    <row r="15" spans="1:18" ht="30.75" customHeight="1">
      <c r="A15" s="384" t="s">
        <v>90</v>
      </c>
      <c r="B15" s="385"/>
      <c r="C15" s="386"/>
      <c r="D15" s="283">
        <v>0.8</v>
      </c>
      <c r="E15" s="1"/>
      <c r="F15" s="252">
        <v>0.5</v>
      </c>
      <c r="G15" s="1"/>
      <c r="H15" s="1"/>
      <c r="I15" s="6"/>
      <c r="J15" s="1"/>
      <c r="K15" s="1"/>
      <c r="L15" s="1"/>
      <c r="M15" s="1"/>
      <c r="N15" s="1"/>
      <c r="O15" s="1"/>
      <c r="P15" s="1"/>
      <c r="Q15" s="1"/>
      <c r="R15" s="1"/>
    </row>
    <row r="16" spans="1:18" ht="33.75" customHeight="1">
      <c r="A16" s="384" t="s">
        <v>137</v>
      </c>
      <c r="B16" s="385"/>
      <c r="C16" s="386"/>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56" t="s">
        <v>92</v>
      </c>
      <c r="B20" s="391"/>
      <c r="C20" s="392"/>
      <c r="D20" s="60" t="s">
        <v>181</v>
      </c>
      <c r="E20" s="65"/>
      <c r="F20" s="61" t="s">
        <v>95</v>
      </c>
      <c r="G20" s="62"/>
      <c r="H20" s="57"/>
      <c r="I20" s="6"/>
      <c r="J20" s="1"/>
      <c r="K20" s="1"/>
      <c r="L20" s="1"/>
      <c r="M20" s="1"/>
      <c r="N20" s="1"/>
      <c r="O20" s="1"/>
      <c r="P20" s="1"/>
      <c r="Q20" s="1"/>
      <c r="R20" s="1"/>
    </row>
    <row r="21" spans="1:25" ht="54" customHeight="1">
      <c r="A21" s="393" t="s">
        <v>229</v>
      </c>
      <c r="B21" s="394"/>
      <c r="C21" s="395"/>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230</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81" t="s">
        <v>101</v>
      </c>
      <c r="B30" s="383"/>
      <c r="C30" s="255" t="e">
        <f>D30/D32</f>
        <v>#DIV/0!</v>
      </c>
      <c r="D30" s="256">
        <f>SUMIF(B26:B29,"pubblico / public",D26:D29)</f>
        <v>0</v>
      </c>
      <c r="E30" s="111"/>
      <c r="F30" s="66"/>
      <c r="G30" s="62"/>
      <c r="H30" s="1"/>
      <c r="I30" s="1"/>
      <c r="J30" s="1"/>
      <c r="K30" s="1"/>
      <c r="L30" s="1"/>
      <c r="M30" s="1"/>
      <c r="N30" s="1"/>
      <c r="O30" s="1"/>
      <c r="P30" s="1"/>
      <c r="Q30" s="1"/>
      <c r="R30" s="1"/>
      <c r="S30" s="83" t="s">
        <v>141</v>
      </c>
      <c r="T30" s="83" t="s">
        <v>28</v>
      </c>
      <c r="U30" s="83" t="s">
        <v>121</v>
      </c>
      <c r="V30" s="83" t="s">
        <v>14</v>
      </c>
      <c r="W30" s="83" t="e">
        <f>Page_2!#REF!</f>
        <v>#REF!</v>
      </c>
      <c r="X30" s="83" t="e">
        <f>Page_2!#REF!</f>
        <v>#REF!</v>
      </c>
      <c r="Y30" s="83" t="s">
        <v>139</v>
      </c>
    </row>
    <row r="31" spans="1:25" ht="32.25" customHeight="1">
      <c r="A31" s="381" t="s">
        <v>102</v>
      </c>
      <c r="B31" s="383"/>
      <c r="C31" s="255" t="e">
        <f>D31/D32</f>
        <v>#DIV/0!</v>
      </c>
      <c r="D31" s="256">
        <f>SUMIF(B26:B29,"privato / private",D26:D29)</f>
        <v>0</v>
      </c>
      <c r="E31" s="111"/>
      <c r="F31" s="66"/>
      <c r="G31" s="62"/>
      <c r="H31" s="1"/>
      <c r="I31" s="1"/>
      <c r="J31" s="1"/>
      <c r="K31" s="1"/>
      <c r="L31" s="1"/>
      <c r="M31" s="1"/>
      <c r="N31" s="1"/>
      <c r="O31" s="1"/>
      <c r="P31" s="1"/>
      <c r="Q31" s="1"/>
      <c r="R31" s="1"/>
      <c r="S31" s="83" t="s">
        <v>151</v>
      </c>
      <c r="T31" s="83" t="s">
        <v>29</v>
      </c>
      <c r="U31" s="83" t="s">
        <v>122</v>
      </c>
      <c r="V31" s="83" t="s">
        <v>17</v>
      </c>
      <c r="W31" s="83" t="str">
        <f>Page_2!A35</f>
        <v>WP1</v>
      </c>
      <c r="X31" s="83" t="str">
        <f>Page_2!A50</f>
        <v>P1</v>
      </c>
      <c r="Y31" s="83" t="s">
        <v>103</v>
      </c>
    </row>
    <row r="32" spans="1:25" ht="20.25" customHeight="1">
      <c r="A32" s="101" t="s">
        <v>13</v>
      </c>
      <c r="B32" s="102"/>
      <c r="C32" s="103"/>
      <c r="D32" s="71">
        <f>D30+D31</f>
        <v>0</v>
      </c>
      <c r="E32" s="1"/>
      <c r="F32" s="1"/>
      <c r="G32" s="1"/>
      <c r="H32" s="1"/>
      <c r="I32" s="1"/>
      <c r="J32" s="1"/>
      <c r="K32" s="1"/>
      <c r="L32" s="1"/>
      <c r="M32" s="1"/>
      <c r="N32" s="1"/>
      <c r="O32" s="1"/>
      <c r="P32" s="1"/>
      <c r="Q32" s="1"/>
      <c r="R32" s="1"/>
      <c r="S32" s="83" t="s">
        <v>142</v>
      </c>
      <c r="T32" s="83" t="s">
        <v>116</v>
      </c>
      <c r="V32" s="83" t="s">
        <v>18</v>
      </c>
      <c r="W32" s="83" t="str">
        <f>Page_2!A36</f>
        <v>WP2</v>
      </c>
      <c r="X32" s="83" t="str">
        <f>Page_2!A51</f>
        <v>P2</v>
      </c>
    </row>
    <row r="33" spans="1:260" ht="18.75" customHeight="1">
      <c r="A33" s="1"/>
      <c r="B33" s="1"/>
      <c r="C33" s="1"/>
      <c r="D33" s="1"/>
      <c r="E33" s="1"/>
      <c r="F33" s="1"/>
      <c r="G33" s="1"/>
      <c r="H33" s="1"/>
      <c r="I33" s="1"/>
      <c r="J33" s="1"/>
      <c r="K33" s="1"/>
      <c r="L33" s="1"/>
      <c r="M33" s="1"/>
      <c r="N33" s="1"/>
      <c r="O33" s="1"/>
      <c r="P33" s="1"/>
      <c r="Q33" s="1"/>
      <c r="R33" s="1"/>
      <c r="S33" s="83" t="s">
        <v>140</v>
      </c>
      <c r="T33" s="83" t="s">
        <v>117</v>
      </c>
      <c r="U33" s="83"/>
      <c r="V33" s="83" t="s">
        <v>19</v>
      </c>
      <c r="W33" s="83" t="str">
        <f>Page_2!A37</f>
        <v>WP3</v>
      </c>
      <c r="X33" s="83" t="str">
        <f>Page_2!A52</f>
        <v>P3</v>
      </c>
    </row>
    <row r="34" spans="1:260" ht="16.5" customHeight="1">
      <c r="A34" s="118"/>
      <c r="B34" s="118"/>
      <c r="C34" s="118"/>
      <c r="D34" s="118"/>
      <c r="E34" s="14"/>
      <c r="F34" s="14"/>
      <c r="G34" s="14"/>
      <c r="H34" s="14"/>
      <c r="I34" s="14"/>
      <c r="J34" s="14"/>
      <c r="K34" s="14"/>
      <c r="L34" s="14"/>
      <c r="M34" s="14"/>
      <c r="N34" s="14"/>
      <c r="O34" s="1"/>
      <c r="P34" s="1"/>
      <c r="Q34" s="1"/>
      <c r="R34" s="1"/>
      <c r="S34" s="83" t="s">
        <v>143</v>
      </c>
      <c r="T34" s="83" t="s">
        <v>118</v>
      </c>
      <c r="U34" s="83"/>
      <c r="V34" s="83"/>
      <c r="W34" s="83" t="str">
        <f>Page_2!A38</f>
        <v>WP4</v>
      </c>
      <c r="X34" s="83" t="str">
        <f>Page_2!A53</f>
        <v>P4</v>
      </c>
    </row>
    <row r="35" spans="1:260" ht="18" customHeight="1">
      <c r="A35" s="78" t="s">
        <v>104</v>
      </c>
      <c r="B35" s="78"/>
      <c r="C35" s="78"/>
      <c r="D35" s="78"/>
      <c r="E35" s="78"/>
      <c r="F35" s="78"/>
      <c r="G35" s="78"/>
      <c r="H35" s="78"/>
      <c r="I35" s="78"/>
      <c r="J35" s="78"/>
      <c r="K35" s="78"/>
      <c r="L35" s="78"/>
      <c r="M35" s="78"/>
      <c r="N35" s="78"/>
      <c r="O35" s="1"/>
      <c r="P35" s="1"/>
      <c r="Q35" s="1"/>
      <c r="R35" s="1"/>
      <c r="S35" s="83" t="s">
        <v>144</v>
      </c>
      <c r="T35" s="83" t="s">
        <v>119</v>
      </c>
      <c r="U35" s="83"/>
      <c r="V35" s="84"/>
      <c r="W35" s="83" t="str">
        <f>Page_2!A39</f>
        <v>WP5</v>
      </c>
      <c r="X35" s="83" t="str">
        <f>Page_2!A54</f>
        <v>P5</v>
      </c>
    </row>
    <row r="36" spans="1:260" ht="7.5" customHeight="1">
      <c r="A36" s="353"/>
      <c r="B36" s="353"/>
      <c r="C36" s="353"/>
      <c r="D36" s="353"/>
      <c r="E36" s="353"/>
      <c r="F36" s="353"/>
      <c r="G36" s="353"/>
      <c r="H36" s="353"/>
      <c r="I36" s="353"/>
      <c r="J36" s="353"/>
      <c r="K36" s="353"/>
      <c r="L36" s="353"/>
      <c r="M36" s="353"/>
      <c r="N36" s="118"/>
      <c r="O36" s="1"/>
      <c r="P36" s="1"/>
      <c r="Q36" s="1"/>
      <c r="R36" s="1"/>
      <c r="S36" s="83" t="s">
        <v>152</v>
      </c>
      <c r="T36" s="83" t="s">
        <v>120</v>
      </c>
      <c r="U36" s="83"/>
      <c r="V36" s="84"/>
      <c r="W36" s="83" t="str">
        <f>Page_2!A40</f>
        <v>WP6</v>
      </c>
      <c r="X36" s="83" t="str">
        <f>Page_2!A55</f>
        <v>P6</v>
      </c>
    </row>
    <row r="37" spans="1:260" ht="16.5" customHeight="1">
      <c r="A37" s="78" t="s">
        <v>105</v>
      </c>
      <c r="B37" s="78"/>
      <c r="C37" s="78"/>
      <c r="D37" s="78"/>
      <c r="E37" s="36"/>
      <c r="F37" s="36"/>
      <c r="G37" s="78"/>
      <c r="H37" s="78"/>
      <c r="I37" s="78"/>
      <c r="J37" s="78"/>
      <c r="K37" s="78"/>
      <c r="L37" s="78"/>
      <c r="M37" s="78"/>
      <c r="N37" s="78"/>
      <c r="O37" s="1"/>
      <c r="P37" s="1"/>
      <c r="Q37" s="1"/>
      <c r="R37" s="1"/>
      <c r="S37" s="83" t="s">
        <v>145</v>
      </c>
      <c r="T37" s="83"/>
      <c r="U37" s="83"/>
      <c r="V37" s="84"/>
      <c r="W37" s="83"/>
      <c r="X37" s="83" t="str">
        <f>Page_2!A56</f>
        <v>P7</v>
      </c>
    </row>
    <row r="38" spans="1:260" ht="7.5" customHeight="1">
      <c r="A38" s="14"/>
      <c r="B38" s="14"/>
      <c r="C38" s="14"/>
      <c r="D38" s="14"/>
      <c r="E38" s="243"/>
      <c r="F38" s="243"/>
      <c r="G38" s="14"/>
      <c r="H38" s="14"/>
      <c r="I38" s="14"/>
      <c r="J38" s="14"/>
      <c r="K38" s="14"/>
      <c r="L38" s="14"/>
      <c r="M38" s="14"/>
      <c r="N38" s="14"/>
      <c r="O38" s="1"/>
      <c r="P38" s="1"/>
      <c r="Q38" s="1"/>
      <c r="R38" s="1"/>
      <c r="S38" s="83" t="s">
        <v>154</v>
      </c>
      <c r="T38" s="79"/>
      <c r="U38" s="79"/>
      <c r="V38" s="82"/>
      <c r="W38" s="79"/>
      <c r="X38" s="79"/>
    </row>
    <row r="39" spans="1:260" ht="33.75" customHeight="1">
      <c r="A39" s="356" t="s">
        <v>92</v>
      </c>
      <c r="B39" s="391"/>
      <c r="C39" s="392"/>
      <c r="D39" s="60" t="s">
        <v>181</v>
      </c>
      <c r="E39" s="244" t="s">
        <v>94</v>
      </c>
      <c r="F39" s="6"/>
      <c r="G39" s="4"/>
      <c r="H39" s="4"/>
      <c r="I39" s="4"/>
      <c r="J39" s="4"/>
      <c r="K39" s="4"/>
      <c r="L39" s="4"/>
      <c r="M39" s="4"/>
      <c r="N39" s="4"/>
      <c r="O39" s="4"/>
      <c r="P39" s="4"/>
      <c r="Q39" s="4"/>
      <c r="R39" s="4"/>
      <c r="S39" s="83" t="s">
        <v>146</v>
      </c>
      <c r="T39" s="21"/>
      <c r="V39" s="22"/>
      <c r="W39" s="21"/>
      <c r="X39" s="21"/>
    </row>
    <row r="40" spans="1:260" ht="72" customHeight="1">
      <c r="A40" s="393" t="s">
        <v>106</v>
      </c>
      <c r="B40" s="394"/>
      <c r="C40" s="395"/>
      <c r="D40" s="68"/>
      <c r="E40" s="244" t="s">
        <v>103</v>
      </c>
      <c r="F40" s="273" t="s">
        <v>235</v>
      </c>
      <c r="G40" s="4"/>
      <c r="H40" s="4"/>
      <c r="I40" s="4"/>
      <c r="J40" s="4"/>
      <c r="K40" s="4"/>
      <c r="L40" s="4"/>
      <c r="M40" s="4"/>
      <c r="N40" s="4"/>
      <c r="O40" s="4"/>
      <c r="P40" s="4"/>
      <c r="Q40" s="4"/>
      <c r="R40" s="4"/>
      <c r="S40" s="83" t="s">
        <v>147</v>
      </c>
      <c r="T40" s="21"/>
      <c r="X40" s="21"/>
    </row>
    <row r="41" spans="1:260" ht="7.5" customHeight="1">
      <c r="A41" s="1"/>
      <c r="B41" s="1"/>
      <c r="C41" s="1"/>
      <c r="D41" s="1"/>
      <c r="E41" s="1"/>
      <c r="F41" s="1"/>
      <c r="G41" s="1"/>
      <c r="H41" s="1"/>
      <c r="I41" s="1"/>
      <c r="J41" s="1"/>
      <c r="K41" s="1"/>
      <c r="L41" s="1"/>
      <c r="M41" s="1"/>
      <c r="N41" s="1"/>
      <c r="O41" s="1"/>
      <c r="P41" s="1"/>
      <c r="Q41" s="1"/>
      <c r="R41" s="1"/>
      <c r="S41" s="83" t="s">
        <v>148</v>
      </c>
      <c r="T41" s="21"/>
      <c r="V41" s="100"/>
      <c r="X41" s="21"/>
      <c r="Y41" s="100"/>
    </row>
    <row r="42" spans="1:260" ht="17.25" customHeight="1">
      <c r="A42" s="9" t="s">
        <v>228</v>
      </c>
      <c r="B42" s="1"/>
      <c r="C42" s="1"/>
      <c r="D42" s="1"/>
      <c r="E42" s="1"/>
      <c r="F42" s="1"/>
      <c r="G42" s="1"/>
      <c r="H42" s="1"/>
      <c r="I42" s="6"/>
      <c r="J42" s="1"/>
      <c r="K42" s="1"/>
      <c r="L42" s="1"/>
      <c r="M42" s="1"/>
      <c r="N42" s="1"/>
      <c r="O42" s="1"/>
      <c r="P42" s="1"/>
      <c r="Q42" s="1"/>
      <c r="R42" s="1"/>
      <c r="S42" s="83" t="s">
        <v>153</v>
      </c>
      <c r="T42" s="21"/>
      <c r="U42" s="21"/>
      <c r="V42" s="100"/>
      <c r="X42" s="21"/>
      <c r="Y42" s="100"/>
    </row>
    <row r="43" spans="1:260" ht="4.5" customHeight="1">
      <c r="A43" s="1"/>
      <c r="B43" s="1"/>
      <c r="C43" s="1"/>
      <c r="D43" s="1"/>
      <c r="E43" s="1"/>
      <c r="F43" s="1"/>
      <c r="G43" s="1"/>
      <c r="H43" s="1"/>
      <c r="I43" s="1"/>
      <c r="J43" s="1"/>
      <c r="K43" s="1"/>
      <c r="L43" s="1"/>
      <c r="M43" s="1"/>
      <c r="N43" s="1"/>
      <c r="O43" s="1"/>
      <c r="P43" s="1"/>
      <c r="Q43" s="1"/>
      <c r="R43" s="1"/>
      <c r="S43" s="83" t="s">
        <v>149</v>
      </c>
      <c r="T43" s="367"/>
      <c r="U43" s="367"/>
      <c r="V43" s="112"/>
      <c r="X43" s="24"/>
      <c r="Y43" s="112"/>
    </row>
    <row r="44" spans="1:260" ht="15" customHeight="1">
      <c r="A44" s="78" t="s">
        <v>107</v>
      </c>
      <c r="B44" s="16"/>
      <c r="C44" s="16"/>
      <c r="D44" s="16"/>
      <c r="E44" s="16"/>
      <c r="F44" s="16"/>
      <c r="G44" s="16"/>
      <c r="H44" s="16"/>
      <c r="I44" s="16"/>
      <c r="J44" s="16"/>
      <c r="K44" s="16"/>
      <c r="L44" s="16"/>
      <c r="M44" s="16"/>
      <c r="N44" s="16"/>
      <c r="O44" s="1"/>
      <c r="P44" s="1"/>
      <c r="Q44" s="1"/>
      <c r="R44" s="1"/>
      <c r="S44" s="83" t="s">
        <v>150</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51</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IZ46" s="2"/>
    </row>
    <row r="47" spans="1:260" ht="23.25" customHeight="1">
      <c r="A47" s="396" t="s">
        <v>186</v>
      </c>
      <c r="B47" s="369" t="s">
        <v>27</v>
      </c>
      <c r="C47" s="370"/>
      <c r="D47" s="370"/>
      <c r="E47" s="370"/>
      <c r="F47" s="370"/>
      <c r="G47" s="371"/>
      <c r="H47" s="399" t="s">
        <v>114</v>
      </c>
      <c r="I47" s="400"/>
      <c r="J47" s="400"/>
      <c r="K47" s="400"/>
      <c r="L47" s="400"/>
      <c r="M47" s="400"/>
      <c r="N47" s="400"/>
      <c r="O47" s="401"/>
      <c r="P47" s="1"/>
      <c r="Q47" s="1"/>
      <c r="R47" s="1"/>
      <c r="S47" s="80"/>
      <c r="T47" s="80"/>
      <c r="U47" s="80"/>
      <c r="V47" s="365"/>
      <c r="W47" s="365"/>
      <c r="X47" s="365"/>
      <c r="Y47" s="365"/>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97"/>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97"/>
      <c r="B49" s="349"/>
      <c r="C49" s="349"/>
      <c r="D49" s="248"/>
      <c r="E49" s="352"/>
      <c r="F49" s="352"/>
      <c r="G49" s="302"/>
      <c r="H49" s="302"/>
      <c r="I49" s="302"/>
      <c r="J49" s="302"/>
      <c r="K49" s="249"/>
      <c r="L49" s="249"/>
      <c r="M49" s="249"/>
      <c r="N49" s="261"/>
      <c r="O49" s="234">
        <f>M49*N49</f>
        <v>0</v>
      </c>
      <c r="P49" s="1"/>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97"/>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97"/>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97"/>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97"/>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97"/>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97"/>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97"/>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97"/>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9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X31</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T65" s="367"/>
      <c r="U65" s="367"/>
      <c r="V65" s="112"/>
      <c r="X65" s="24"/>
      <c r="Y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89"/>
      <c r="L90" s="89"/>
      <c r="M90" s="89"/>
      <c r="N90" s="89"/>
      <c r="O90" s="89"/>
      <c r="P90" s="89"/>
      <c r="Q90" s="89"/>
      <c r="R90" s="89"/>
      <c r="S90" s="83" t="s">
        <v>35</v>
      </c>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83" t="s">
        <v>36</v>
      </c>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12"/>
      <c r="N92" s="12"/>
      <c r="O92" s="30"/>
      <c r="P92" s="30"/>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402" t="s">
        <v>192</v>
      </c>
      <c r="B110" s="402"/>
      <c r="C110" s="402"/>
      <c r="D110" s="402"/>
      <c r="E110" s="402"/>
      <c r="F110" s="402"/>
      <c r="G110" s="402"/>
      <c r="H110" s="402"/>
      <c r="I110" s="402"/>
      <c r="J110" s="402"/>
      <c r="K110" s="402"/>
      <c r="L110" s="402"/>
      <c r="M110" s="402"/>
      <c r="N110" s="402"/>
      <c r="O110" s="402"/>
      <c r="P110" s="89"/>
      <c r="Q110" s="115"/>
      <c r="R110" s="115"/>
      <c r="IZ110" s="2"/>
    </row>
    <row r="111" spans="1:260" ht="23.25" customHeight="1">
      <c r="A111" s="403" t="s">
        <v>72</v>
      </c>
      <c r="B111" s="406" t="s">
        <v>27</v>
      </c>
      <c r="C111" s="407"/>
      <c r="D111" s="407"/>
      <c r="E111" s="407"/>
      <c r="F111" s="408"/>
      <c r="G111" s="412" t="s">
        <v>111</v>
      </c>
      <c r="H111" s="399" t="s">
        <v>128</v>
      </c>
      <c r="I111" s="400"/>
      <c r="J111" s="400"/>
      <c r="K111" s="400"/>
      <c r="L111" s="400"/>
      <c r="M111" s="400"/>
      <c r="N111" s="400"/>
      <c r="O111" s="401"/>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404"/>
      <c r="B112" s="409"/>
      <c r="C112" s="410"/>
      <c r="D112" s="410"/>
      <c r="E112" s="410"/>
      <c r="F112" s="411"/>
      <c r="G112" s="413"/>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404"/>
      <c r="B113" s="414"/>
      <c r="C113" s="415"/>
      <c r="D113" s="415"/>
      <c r="E113" s="415"/>
      <c r="F113" s="416"/>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404"/>
      <c r="B114" s="414"/>
      <c r="C114" s="415"/>
      <c r="D114" s="415"/>
      <c r="E114" s="415"/>
      <c r="F114" s="416"/>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404"/>
      <c r="B115" s="414"/>
      <c r="C115" s="415"/>
      <c r="D115" s="415"/>
      <c r="E115" s="415"/>
      <c r="F115" s="416"/>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404"/>
      <c r="B116" s="414"/>
      <c r="C116" s="415"/>
      <c r="D116" s="415"/>
      <c r="E116" s="415"/>
      <c r="F116" s="416"/>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404"/>
      <c r="B117" s="414"/>
      <c r="C117" s="415"/>
      <c r="D117" s="415"/>
      <c r="E117" s="415"/>
      <c r="F117" s="416"/>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404"/>
      <c r="B118" s="414"/>
      <c r="C118" s="415"/>
      <c r="D118" s="415"/>
      <c r="E118" s="415"/>
      <c r="F118" s="416"/>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404"/>
      <c r="B119" s="414"/>
      <c r="C119" s="415"/>
      <c r="D119" s="415"/>
      <c r="E119" s="415"/>
      <c r="F119" s="416"/>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404"/>
      <c r="B120" s="414"/>
      <c r="C120" s="415"/>
      <c r="D120" s="415"/>
      <c r="E120" s="415"/>
      <c r="F120" s="416"/>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404"/>
      <c r="B121" s="414"/>
      <c r="C121" s="415"/>
      <c r="D121" s="415"/>
      <c r="E121" s="415"/>
      <c r="F121" s="416"/>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405"/>
      <c r="B122" s="414"/>
      <c r="C122" s="415"/>
      <c r="D122" s="415"/>
      <c r="E122" s="415"/>
      <c r="F122" s="416"/>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238"/>
      <c r="C123" s="238"/>
      <c r="D123" s="238"/>
      <c r="E123" s="238"/>
      <c r="F123" s="238"/>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417"/>
      <c r="B140" s="417"/>
      <c r="C140" s="417"/>
      <c r="D140" s="417"/>
      <c r="E140" s="417"/>
      <c r="F140" s="417"/>
      <c r="G140" s="417"/>
      <c r="H140" s="417"/>
      <c r="I140" s="417"/>
      <c r="J140" s="417"/>
      <c r="K140" s="417"/>
      <c r="L140" s="417"/>
      <c r="M140" s="417"/>
      <c r="N140" s="417"/>
      <c r="O140" s="417"/>
      <c r="P140" s="89"/>
      <c r="Q140" s="89"/>
      <c r="R140" s="113"/>
      <c r="IZ140" s="2"/>
    </row>
    <row r="141" spans="1:260" ht="18.75" customHeight="1">
      <c r="A141" s="396" t="s">
        <v>73</v>
      </c>
      <c r="B141" s="403" t="s">
        <v>27</v>
      </c>
      <c r="C141" s="418"/>
      <c r="D141" s="419"/>
      <c r="E141" s="422" t="s">
        <v>131</v>
      </c>
      <c r="F141" s="423"/>
      <c r="G141" s="358" t="s">
        <v>30</v>
      </c>
      <c r="H141" s="399" t="s">
        <v>128</v>
      </c>
      <c r="I141" s="400"/>
      <c r="J141" s="400"/>
      <c r="K141" s="400"/>
      <c r="L141" s="400"/>
      <c r="M141" s="400"/>
      <c r="N141" s="400"/>
      <c r="O141" s="401"/>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97"/>
      <c r="B142" s="405"/>
      <c r="C142" s="420"/>
      <c r="D142" s="421"/>
      <c r="E142" s="424"/>
      <c r="F142" s="425"/>
      <c r="G142" s="359"/>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97"/>
      <c r="B143" s="380"/>
      <c r="C143" s="380"/>
      <c r="D143" s="380"/>
      <c r="E143" s="380"/>
      <c r="F143" s="380"/>
      <c r="G143" s="302"/>
      <c r="H143" s="302"/>
      <c r="I143" s="302"/>
      <c r="J143" s="302"/>
      <c r="K143" s="249"/>
      <c r="L143" s="249"/>
      <c r="M143" s="249"/>
      <c r="N143" s="261"/>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97"/>
      <c r="B144" s="380"/>
      <c r="C144" s="380"/>
      <c r="D144" s="380"/>
      <c r="E144" s="380"/>
      <c r="F144" s="380"/>
      <c r="G144" s="302"/>
      <c r="H144" s="302"/>
      <c r="I144" s="302"/>
      <c r="J144" s="302"/>
      <c r="K144" s="249"/>
      <c r="L144" s="249"/>
      <c r="M144" s="249"/>
      <c r="N144" s="261"/>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97"/>
      <c r="B145" s="380"/>
      <c r="C145" s="380"/>
      <c r="D145" s="380"/>
      <c r="E145" s="380"/>
      <c r="F145" s="380"/>
      <c r="G145" s="302"/>
      <c r="H145" s="302"/>
      <c r="I145" s="302"/>
      <c r="J145" s="302"/>
      <c r="K145" s="249"/>
      <c r="L145" s="249"/>
      <c r="M145" s="249"/>
      <c r="N145" s="261"/>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97"/>
      <c r="B146" s="380"/>
      <c r="C146" s="380"/>
      <c r="D146" s="380"/>
      <c r="E146" s="380"/>
      <c r="F146" s="380"/>
      <c r="G146" s="302"/>
      <c r="H146" s="302"/>
      <c r="I146" s="302"/>
      <c r="J146" s="302"/>
      <c r="K146" s="249"/>
      <c r="L146" s="249"/>
      <c r="M146" s="249"/>
      <c r="N146" s="261"/>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97"/>
      <c r="B147" s="380"/>
      <c r="C147" s="380"/>
      <c r="D147" s="380"/>
      <c r="E147" s="380"/>
      <c r="F147" s="380"/>
      <c r="G147" s="302"/>
      <c r="H147" s="302"/>
      <c r="I147" s="302"/>
      <c r="J147" s="302"/>
      <c r="K147" s="249"/>
      <c r="L147" s="249"/>
      <c r="M147" s="249"/>
      <c r="N147" s="261"/>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97"/>
      <c r="B148" s="380"/>
      <c r="C148" s="380"/>
      <c r="D148" s="380"/>
      <c r="E148" s="380"/>
      <c r="F148" s="380"/>
      <c r="G148" s="302"/>
      <c r="H148" s="302"/>
      <c r="I148" s="302"/>
      <c r="J148" s="302"/>
      <c r="K148" s="249"/>
      <c r="L148" s="249"/>
      <c r="M148" s="249"/>
      <c r="N148" s="261"/>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97"/>
      <c r="B149" s="380"/>
      <c r="C149" s="380"/>
      <c r="D149" s="380"/>
      <c r="E149" s="380"/>
      <c r="F149" s="380"/>
      <c r="G149" s="302"/>
      <c r="H149" s="302"/>
      <c r="I149" s="302"/>
      <c r="J149" s="302"/>
      <c r="K149" s="249"/>
      <c r="L149" s="249"/>
      <c r="M149" s="249"/>
      <c r="N149" s="261"/>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97"/>
      <c r="B150" s="380"/>
      <c r="C150" s="380"/>
      <c r="D150" s="380"/>
      <c r="E150" s="380"/>
      <c r="F150" s="380"/>
      <c r="G150" s="302"/>
      <c r="H150" s="302"/>
      <c r="I150" s="302"/>
      <c r="J150" s="302"/>
      <c r="K150" s="249"/>
      <c r="L150" s="249"/>
      <c r="M150" s="249"/>
      <c r="N150" s="261"/>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97"/>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9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96" t="s">
        <v>224</v>
      </c>
      <c r="B170" s="403" t="s">
        <v>27</v>
      </c>
      <c r="C170" s="418"/>
      <c r="D170" s="419"/>
      <c r="E170" s="422" t="s">
        <v>131</v>
      </c>
      <c r="F170" s="423"/>
      <c r="G170" s="358" t="s">
        <v>30</v>
      </c>
      <c r="H170" s="399" t="s">
        <v>128</v>
      </c>
      <c r="I170" s="400"/>
      <c r="J170" s="400"/>
      <c r="K170" s="400"/>
      <c r="L170" s="400"/>
      <c r="M170" s="400"/>
      <c r="N170" s="400"/>
      <c r="O170" s="401"/>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97"/>
      <c r="B171" s="405"/>
      <c r="C171" s="420"/>
      <c r="D171" s="421"/>
      <c r="E171" s="424"/>
      <c r="F171" s="425"/>
      <c r="G171" s="359"/>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97"/>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97"/>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97"/>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97"/>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97"/>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97"/>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97"/>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97"/>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97"/>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9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96" t="s">
        <v>225</v>
      </c>
      <c r="B199" s="403" t="s">
        <v>27</v>
      </c>
      <c r="C199" s="418"/>
      <c r="D199" s="419"/>
      <c r="E199" s="422" t="s">
        <v>131</v>
      </c>
      <c r="F199" s="423"/>
      <c r="G199" s="358" t="s">
        <v>30</v>
      </c>
      <c r="H199" s="399" t="s">
        <v>128</v>
      </c>
      <c r="I199" s="400"/>
      <c r="J199" s="400"/>
      <c r="K199" s="400"/>
      <c r="L199" s="400"/>
      <c r="M199" s="400"/>
      <c r="N199" s="400"/>
      <c r="O199" s="401"/>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97"/>
      <c r="B200" s="405"/>
      <c r="C200" s="420"/>
      <c r="D200" s="421"/>
      <c r="E200" s="424"/>
      <c r="F200" s="425"/>
      <c r="G200" s="359"/>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97"/>
      <c r="B201" s="380"/>
      <c r="C201" s="380"/>
      <c r="D201" s="380"/>
      <c r="E201" s="380"/>
      <c r="F201" s="380"/>
      <c r="G201" s="302"/>
      <c r="H201" s="302"/>
      <c r="I201" s="302"/>
      <c r="J201" s="302"/>
      <c r="K201" s="249"/>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97"/>
      <c r="B202" s="380"/>
      <c r="C202" s="380"/>
      <c r="D202" s="380"/>
      <c r="E202" s="380"/>
      <c r="F202" s="380"/>
      <c r="G202" s="302"/>
      <c r="H202" s="302"/>
      <c r="I202" s="302"/>
      <c r="J202" s="302"/>
      <c r="K202" s="249"/>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97"/>
      <c r="B203" s="380"/>
      <c r="C203" s="380"/>
      <c r="D203" s="380"/>
      <c r="E203" s="380"/>
      <c r="F203" s="380"/>
      <c r="G203" s="302"/>
      <c r="H203" s="302"/>
      <c r="I203" s="302"/>
      <c r="J203" s="302"/>
      <c r="K203" s="249"/>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97"/>
      <c r="B204" s="380"/>
      <c r="C204" s="380"/>
      <c r="D204" s="380"/>
      <c r="E204" s="380"/>
      <c r="F204" s="380"/>
      <c r="G204" s="302"/>
      <c r="H204" s="302"/>
      <c r="I204" s="302"/>
      <c r="J204" s="302"/>
      <c r="K204" s="249"/>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97"/>
      <c r="B205" s="380"/>
      <c r="C205" s="380"/>
      <c r="D205" s="380"/>
      <c r="E205" s="380"/>
      <c r="F205" s="380"/>
      <c r="G205" s="302"/>
      <c r="H205" s="302"/>
      <c r="I205" s="302"/>
      <c r="J205" s="302"/>
      <c r="K205" s="249"/>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97"/>
      <c r="B206" s="380"/>
      <c r="C206" s="380"/>
      <c r="D206" s="380"/>
      <c r="E206" s="380"/>
      <c r="F206" s="380"/>
      <c r="G206" s="302"/>
      <c r="H206" s="302"/>
      <c r="I206" s="302"/>
      <c r="J206" s="302"/>
      <c r="K206" s="249"/>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97"/>
      <c r="B207" s="380"/>
      <c r="C207" s="380"/>
      <c r="D207" s="380"/>
      <c r="E207" s="380"/>
      <c r="F207" s="380"/>
      <c r="G207" s="302"/>
      <c r="H207" s="302"/>
      <c r="I207" s="302"/>
      <c r="J207" s="302"/>
      <c r="K207" s="249"/>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97"/>
      <c r="B208" s="380"/>
      <c r="C208" s="380"/>
      <c r="D208" s="380"/>
      <c r="E208" s="380"/>
      <c r="F208" s="380"/>
      <c r="G208" s="302"/>
      <c r="H208" s="302"/>
      <c r="I208" s="302"/>
      <c r="J208" s="302"/>
      <c r="K208" s="249"/>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97"/>
      <c r="B209" s="380"/>
      <c r="C209" s="380"/>
      <c r="D209" s="380"/>
      <c r="E209" s="380"/>
      <c r="F209" s="380"/>
      <c r="G209" s="302"/>
      <c r="H209" s="302"/>
      <c r="I209" s="302"/>
      <c r="J209" s="302"/>
      <c r="K209" s="249"/>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98"/>
      <c r="B210" s="380"/>
      <c r="C210" s="380"/>
      <c r="D210" s="380"/>
      <c r="E210" s="380"/>
      <c r="F210" s="380"/>
      <c r="G210" s="302"/>
      <c r="H210" s="302"/>
      <c r="I210" s="302"/>
      <c r="J210" s="302"/>
      <c r="K210" s="249"/>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93"/>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93"/>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290" t="s">
        <v>71</v>
      </c>
      <c r="B230" s="93"/>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290" t="str">
        <f>A111</f>
        <v>Spese di viaggio e soggiorno / Travel and accommodation costs</v>
      </c>
      <c r="B231" s="93"/>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290" t="str">
        <f>A141</f>
        <v>Costi per consulenze e servizi / External expertise and services costs</v>
      </c>
      <c r="B232" s="93"/>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290" t="str">
        <f>A170</f>
        <v xml:space="preserve">Spese per le apparecchiature / Equipment costs </v>
      </c>
      <c r="B233" s="93"/>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290" t="str">
        <f>A199</f>
        <v xml:space="preserve"> Infrastrutture e lavori / Costs for infrastructure and works</v>
      </c>
      <c r="B234" s="93"/>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300" t="s">
        <v>133</v>
      </c>
      <c r="B235" s="93"/>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300" t="s">
        <v>155</v>
      </c>
      <c r="B236" s="93"/>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300" t="s">
        <v>51</v>
      </c>
      <c r="B237" s="93"/>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301" t="s">
        <v>75</v>
      </c>
      <c r="B238" s="93"/>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114"/>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sn1t+/tFvYU5yxb7i3knuvLO/IXJQItbnb2pqubWh7ihIhuq+AYKTriExTTzVmaAsWdwDF8b8RWIJ7tqljxK+Q==" saltValue="VARmV97wQ15qp3zD0/my0A==" spinCount="100000" sheet="1" objects="1" scenarios="1" formatCells="0" formatColumns="0" formatRows="0" insertRows="0" insertHyperlinks="0" sort="0" autoFilter="0" pivotTables="0"/>
  <dataConsolidate/>
  <mergeCells count="223">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T96:U96"/>
    <mergeCell ref="BF111:BF112"/>
    <mergeCell ref="B113:F113"/>
    <mergeCell ref="B114:F114"/>
    <mergeCell ref="V111:Y111"/>
    <mergeCell ref="Z111:AC111"/>
    <mergeCell ref="AD111:AG111"/>
    <mergeCell ref="AH111:AK111"/>
    <mergeCell ref="AL111:AO111"/>
    <mergeCell ref="AP111:AS111"/>
    <mergeCell ref="T89:U89"/>
    <mergeCell ref="T90:U90"/>
    <mergeCell ref="T95:U95"/>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102:U102"/>
    <mergeCell ref="T101:U101"/>
    <mergeCell ref="T100:U100"/>
    <mergeCell ref="T99:U99"/>
    <mergeCell ref="T98:U98"/>
    <mergeCell ref="T97:U97"/>
    <mergeCell ref="T83:U83"/>
    <mergeCell ref="T84:U84"/>
    <mergeCell ref="T85:U85"/>
    <mergeCell ref="T86:U86"/>
    <mergeCell ref="T87:U87"/>
    <mergeCell ref="T88:U88"/>
    <mergeCell ref="A73:C73"/>
    <mergeCell ref="A74:C74"/>
    <mergeCell ref="A76:O76"/>
    <mergeCell ref="A80:P80"/>
    <mergeCell ref="T81:U81"/>
    <mergeCell ref="T82:U82"/>
    <mergeCell ref="T43:U43"/>
    <mergeCell ref="K63:L69"/>
    <mergeCell ref="N63:O69"/>
    <mergeCell ref="T44:U44"/>
    <mergeCell ref="T45:U45"/>
    <mergeCell ref="T65:U65"/>
    <mergeCell ref="T66:U66"/>
    <mergeCell ref="T67:U67"/>
    <mergeCell ref="T68:U68"/>
    <mergeCell ref="T69:U69"/>
    <mergeCell ref="BB47:BE47"/>
    <mergeCell ref="BF47:BF48"/>
    <mergeCell ref="B48:C48"/>
    <mergeCell ref="E48:F48"/>
    <mergeCell ref="V47:Y47"/>
    <mergeCell ref="Z47:AC47"/>
    <mergeCell ref="AD47:AG47"/>
    <mergeCell ref="AH47:AK47"/>
    <mergeCell ref="AL47:AO47"/>
    <mergeCell ref="AP47:AS47"/>
    <mergeCell ref="AT47:AW47"/>
    <mergeCell ref="AX47:BA47"/>
    <mergeCell ref="B47:G47"/>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4:C54"/>
    <mergeCell ref="E54:F54"/>
    <mergeCell ref="B55:C55"/>
    <mergeCell ref="E55:F55"/>
    <mergeCell ref="K125:L131"/>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 ref="A36:M36"/>
    <mergeCell ref="A39:C39"/>
  </mergeCells>
  <conditionalFormatting sqref="I163">
    <cfRule type="cellIs" dxfId="11" priority="3" stopIfTrue="1" operator="notEqual">
      <formula>$O$153</formula>
    </cfRule>
  </conditionalFormatting>
  <conditionalFormatting sqref="D32">
    <cfRule type="cellIs" dxfId="10" priority="1" stopIfTrue="1" operator="notEqual">
      <formula>$D$13</formula>
    </cfRule>
  </conditionalFormatting>
  <dataValidations xWindow="522" yWindow="883" count="26">
    <dataValidation allowBlank="1" showErrorMessage="1" promptTitle="Menù a tendina / Menu déroulant" prompt="Seleziona una delle opzioni / Choisissez une option" sqref="E201:F210 E143:F152 E172:F181 G49:G58 E114:F122"/>
    <dataValidation type="list" allowBlank="1" showInputMessage="1" showErrorMessage="1" promptTitle="Menù a tendina / Dropdown menu" prompt="Seleziona una delle opzioni / select one option" sqref="D21">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dataValidation allowBlank="1" showErrorMessage="1" prompt="Dato preimpostato, editabile_x000a_" sqref="O92:R92"/>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InputMessage="1" showErrorMessage="1" promptTitle="Attenzione / Attention:" prompt="MAX 40%" sqref="P59:R59"/>
    <dataValidation type="list" operator="equal" allowBlank="1" showInputMessage="1" promptTitle="Menù a tendina / Dropdown menu" prompt="Seleziona una delle opzioni / Select one option" sqref="D7:E7">
      <formula1>$F$6:$F$7</formula1>
    </dataValidation>
    <dataValidation allowBlank="1" showInputMessage="1" showErrorMessage="1" prompt="Elencare e giustificare l’impiego di attrezzature per il progetto / List and justify the use of equipment for the project _x000a__x000a_" sqref="B143:D152 B201:D210 B172:D181 B113:B122 C114:D122"/>
    <dataValidation allowBlank="1" showInputMessage="1" showErrorMessage="1" prompt="Calcolato automaticamente / automatically calculated" sqref="D16"/>
    <dataValidation errorStyle="warning" allowBlank="1" showInputMessage="1" showErrorMessage="1" sqref="K130"/>
    <dataValidation type="list" allowBlank="1" showInputMessage="1" showErrorMessage="1" promptTitle="Menù a tendina / Dropdown menu" prompt="Seleziona una delle opzioni / select one option" sqref="B28:B29">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D40">
      <formula1>$E$39:$E$40</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49:H58 H201:H210 H143:H152 H172:H181 H114:H122">
      <formula1>$Y$30:$Y$31</formula1>
    </dataValidation>
    <dataValidation type="list" allowBlank="1" showInputMessage="1" showErrorMessage="1" promptTitle="Menù a tendina / Dropdown menu" prompt="Seleziona una delle opzioni / Select one option" sqref="B49:C58">
      <formula1>$T$30:$T$36</formula1>
    </dataValidation>
    <dataValidation type="list" allowBlank="1" showInputMessage="1" showErrorMessage="1" promptTitle="Menù a tendina / Dropdown menu" prompt="Seleziona una delle opzioni / select one option" sqref="D49:D58">
      <formula1>$U$30:$U$31</formula1>
    </dataValidation>
    <dataValidation type="list" allowBlank="1" showInputMessage="1" showErrorMessage="1" promptTitle="Menù a tendina / Dropdown menu" prompt="Seleziona una delle opzioni / Select one option" sqref="K49:K58 K201:K210 K143:K152 K172:K181 K114:K122">
      <formula1>$S$30:$S$45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9" manualBreakCount="9">
    <brk id="33" max="15" man="1"/>
    <brk id="71" max="16383"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90 I133 I163 I192 I221 I235" formula="1"/>
  </ignoredErrors>
  <drawing r:id="rId2"/>
  <legacyDrawingHF r:id="rId3"/>
  <extLst>
    <ext xmlns:x14="http://schemas.microsoft.com/office/spreadsheetml/2009/9/main" uri="{CCE6A557-97BC-4b89-ADB6-D9C93CAAB3DF}">
      <x14:dataValidations xmlns:xm="http://schemas.microsoft.com/office/excel/2006/main" xWindow="522" yWindow="883" count="2">
        <x14:dataValidation type="list" allowBlank="1" showInputMessage="1" showErrorMessage="1" promptTitle="Menù a tendina / Dropdown menu" prompt="Seleziona una delle opzioni / Select one option">
          <x14:formula1>
            <xm:f>Page_2!$A$35:$A$40</xm:f>
          </x14:formula1>
          <xm:sqref>I172:I181 I49:I58 I143:I152 I201:I210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IZ256"/>
  <sheetViews>
    <sheetView view="pageBreakPreview" zoomScale="70" zoomScaleNormal="80" zoomScaleSheetLayoutView="70" zoomScalePageLayoutView="85" workbookViewId="0">
      <selection activeCell="F21" sqref="F21"/>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Page_2!A20</f>
        <v>PP4</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43.5" customHeight="1">
      <c r="A8" s="347" t="s">
        <v>215</v>
      </c>
      <c r="B8" s="347"/>
      <c r="C8" s="347"/>
      <c r="D8" s="360"/>
      <c r="E8" s="36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27.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3">
        <v>0.8</v>
      </c>
      <c r="E15" s="1"/>
      <c r="F15" s="252">
        <v>0.5</v>
      </c>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193</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c r="R30" s="1"/>
      <c r="S30" s="83" t="s">
        <v>141</v>
      </c>
      <c r="T30" s="83" t="s">
        <v>28</v>
      </c>
      <c r="U30" s="83" t="s">
        <v>121</v>
      </c>
      <c r="V30" s="83" t="s">
        <v>14</v>
      </c>
      <c r="W30" s="83" t="e">
        <f>Page_2!#REF!</f>
        <v>#REF!</v>
      </c>
      <c r="X30" s="83" t="e">
        <f>Page_2!#REF!</f>
        <v>#REF!</v>
      </c>
      <c r="Y30" s="83" t="s">
        <v>139</v>
      </c>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R31" s="1"/>
      <c r="S31" s="83" t="s">
        <v>151</v>
      </c>
      <c r="T31" s="83" t="s">
        <v>29</v>
      </c>
      <c r="U31" s="83" t="s">
        <v>122</v>
      </c>
      <c r="V31" s="83" t="s">
        <v>17</v>
      </c>
      <c r="W31" s="83" t="str">
        <f>Page_2!A35</f>
        <v>WP1</v>
      </c>
      <c r="X31" s="83" t="str">
        <f>Page_2!A50</f>
        <v>P1</v>
      </c>
      <c r="Y31" s="83" t="s">
        <v>103</v>
      </c>
    </row>
    <row r="32" spans="1:25" ht="20.25" customHeight="1">
      <c r="A32" s="101" t="s">
        <v>13</v>
      </c>
      <c r="B32" s="102"/>
      <c r="C32" s="103"/>
      <c r="D32" s="71">
        <f>D30+D31</f>
        <v>0</v>
      </c>
      <c r="E32" s="1"/>
      <c r="F32" s="1"/>
      <c r="G32" s="1"/>
      <c r="H32" s="1"/>
      <c r="I32" s="1"/>
      <c r="J32" s="1"/>
      <c r="K32" s="1"/>
      <c r="L32" s="1"/>
      <c r="M32" s="1"/>
      <c r="N32" s="1"/>
      <c r="O32" s="1"/>
      <c r="P32" s="1"/>
      <c r="Q32" s="1"/>
      <c r="R32" s="1"/>
      <c r="S32" s="83" t="s">
        <v>142</v>
      </c>
      <c r="T32" s="83" t="s">
        <v>116</v>
      </c>
      <c r="V32" s="83" t="s">
        <v>18</v>
      </c>
      <c r="W32" s="83" t="str">
        <f>Page_2!A36</f>
        <v>WP2</v>
      </c>
      <c r="X32" s="83" t="str">
        <f>Page_2!A51</f>
        <v>P2</v>
      </c>
    </row>
    <row r="33" spans="1:260" ht="18.75" customHeight="1">
      <c r="A33" s="1"/>
      <c r="B33" s="1"/>
      <c r="C33" s="1"/>
      <c r="D33" s="1"/>
      <c r="E33" s="1"/>
      <c r="F33" s="1"/>
      <c r="G33" s="1"/>
      <c r="H33" s="1"/>
      <c r="I33" s="1"/>
      <c r="J33" s="1"/>
      <c r="K33" s="1"/>
      <c r="L33" s="1"/>
      <c r="M33" s="1"/>
      <c r="N33" s="1"/>
      <c r="O33" s="1"/>
      <c r="P33" s="1"/>
      <c r="Q33" s="1"/>
      <c r="R33" s="1"/>
      <c r="S33" s="83" t="s">
        <v>140</v>
      </c>
      <c r="T33" s="83" t="s">
        <v>117</v>
      </c>
      <c r="U33" s="83"/>
      <c r="V33" s="83" t="s">
        <v>19</v>
      </c>
      <c r="W33" s="83" t="str">
        <f>Page_2!A37</f>
        <v>WP3</v>
      </c>
      <c r="X33" s="83" t="str">
        <f>Page_2!A52</f>
        <v>P3</v>
      </c>
    </row>
    <row r="34" spans="1:260" ht="16.5" customHeight="1">
      <c r="A34" s="118"/>
      <c r="B34" s="118"/>
      <c r="C34" s="118"/>
      <c r="D34" s="118"/>
      <c r="E34" s="14"/>
      <c r="F34" s="14"/>
      <c r="G34" s="14"/>
      <c r="H34" s="14"/>
      <c r="I34" s="14"/>
      <c r="J34" s="14"/>
      <c r="K34" s="14"/>
      <c r="L34" s="14"/>
      <c r="M34" s="14"/>
      <c r="N34" s="14"/>
      <c r="O34" s="1"/>
      <c r="P34" s="1"/>
      <c r="Q34" s="1"/>
      <c r="R34" s="1"/>
      <c r="S34" s="83" t="s">
        <v>143</v>
      </c>
      <c r="T34" s="83" t="s">
        <v>118</v>
      </c>
      <c r="U34" s="83"/>
      <c r="V34" s="83"/>
      <c r="W34" s="83" t="str">
        <f>Page_2!A38</f>
        <v>WP4</v>
      </c>
      <c r="X34" s="83" t="str">
        <f>Page_2!A53</f>
        <v>P4</v>
      </c>
    </row>
    <row r="35" spans="1:260" ht="18" customHeight="1">
      <c r="A35" s="78" t="s">
        <v>104</v>
      </c>
      <c r="B35" s="78"/>
      <c r="C35" s="78"/>
      <c r="D35" s="78"/>
      <c r="E35" s="78"/>
      <c r="F35" s="78"/>
      <c r="G35" s="78"/>
      <c r="H35" s="78"/>
      <c r="I35" s="78"/>
      <c r="J35" s="78"/>
      <c r="K35" s="78"/>
      <c r="L35" s="78"/>
      <c r="M35" s="78"/>
      <c r="N35" s="78"/>
      <c r="O35" s="1"/>
      <c r="P35" s="1"/>
      <c r="Q35" s="1"/>
      <c r="R35" s="1"/>
      <c r="S35" s="83" t="s">
        <v>144</v>
      </c>
      <c r="T35" s="83" t="s">
        <v>119</v>
      </c>
      <c r="U35" s="83"/>
      <c r="V35" s="84"/>
      <c r="W35" s="83" t="str">
        <f>Page_2!A39</f>
        <v>WP5</v>
      </c>
      <c r="X35" s="83" t="str">
        <f>Page_2!A54</f>
        <v>P5</v>
      </c>
    </row>
    <row r="36" spans="1:260" ht="7.5" customHeight="1">
      <c r="A36" s="353"/>
      <c r="B36" s="353"/>
      <c r="C36" s="353"/>
      <c r="D36" s="353"/>
      <c r="E36" s="353"/>
      <c r="F36" s="353"/>
      <c r="G36" s="353"/>
      <c r="H36" s="353"/>
      <c r="I36" s="353"/>
      <c r="J36" s="353"/>
      <c r="K36" s="353"/>
      <c r="L36" s="353"/>
      <c r="M36" s="353"/>
      <c r="N36" s="118"/>
      <c r="O36" s="1"/>
      <c r="P36" s="1"/>
      <c r="Q36" s="1"/>
      <c r="R36" s="1"/>
      <c r="S36" s="83" t="s">
        <v>152</v>
      </c>
      <c r="T36" s="83" t="s">
        <v>120</v>
      </c>
      <c r="U36" s="83"/>
      <c r="V36" s="84"/>
      <c r="W36" s="83" t="str">
        <f>Page_2!A40</f>
        <v>WP6</v>
      </c>
      <c r="X36" s="83" t="str">
        <f>Page_2!A55</f>
        <v>P6</v>
      </c>
    </row>
    <row r="37" spans="1:260" ht="16.5" customHeight="1">
      <c r="A37" s="78" t="s">
        <v>105</v>
      </c>
      <c r="B37" s="78"/>
      <c r="C37" s="78"/>
      <c r="D37" s="78"/>
      <c r="E37" s="36"/>
      <c r="F37" s="36"/>
      <c r="G37" s="78"/>
      <c r="H37" s="78"/>
      <c r="I37" s="78"/>
      <c r="J37" s="78"/>
      <c r="K37" s="78"/>
      <c r="L37" s="78"/>
      <c r="M37" s="78"/>
      <c r="N37" s="78"/>
      <c r="O37" s="1"/>
      <c r="P37" s="1"/>
      <c r="Q37" s="1"/>
      <c r="R37" s="1"/>
      <c r="S37" s="83" t="s">
        <v>145</v>
      </c>
      <c r="T37" s="83"/>
      <c r="U37" s="83"/>
      <c r="V37" s="84"/>
      <c r="W37" s="83"/>
      <c r="X37" s="83" t="str">
        <f>Page_2!A56</f>
        <v>P7</v>
      </c>
    </row>
    <row r="38" spans="1:260" ht="7.5" customHeight="1">
      <c r="A38" s="14"/>
      <c r="B38" s="14"/>
      <c r="C38" s="14"/>
      <c r="D38" s="14"/>
      <c r="E38" s="243"/>
      <c r="F38" s="243"/>
      <c r="G38" s="14"/>
      <c r="H38" s="14"/>
      <c r="I38" s="14"/>
      <c r="J38" s="14"/>
      <c r="K38" s="14"/>
      <c r="L38" s="14"/>
      <c r="M38" s="14"/>
      <c r="N38" s="14"/>
      <c r="O38" s="1"/>
      <c r="P38" s="1"/>
      <c r="Q38" s="1"/>
      <c r="R38" s="1"/>
      <c r="S38" s="83" t="s">
        <v>154</v>
      </c>
      <c r="T38" s="79"/>
      <c r="U38" s="79"/>
      <c r="V38" s="82"/>
      <c r="W38" s="79"/>
      <c r="X38" s="79"/>
    </row>
    <row r="39" spans="1:260" ht="33.75" customHeight="1">
      <c r="A39" s="348" t="s">
        <v>92</v>
      </c>
      <c r="B39" s="348"/>
      <c r="C39" s="348"/>
      <c r="D39" s="60" t="s">
        <v>181</v>
      </c>
      <c r="E39" s="244" t="s">
        <v>94</v>
      </c>
      <c r="F39" s="6"/>
      <c r="G39" s="4"/>
      <c r="H39" s="4"/>
      <c r="I39" s="4"/>
      <c r="J39" s="4"/>
      <c r="K39" s="4"/>
      <c r="L39" s="4"/>
      <c r="M39" s="4"/>
      <c r="N39" s="4"/>
      <c r="O39" s="4"/>
      <c r="P39" s="4"/>
      <c r="Q39" s="4"/>
      <c r="R39" s="4"/>
      <c r="S39" s="83" t="s">
        <v>146</v>
      </c>
      <c r="T39" s="21"/>
      <c r="V39" s="22"/>
      <c r="W39" s="21"/>
      <c r="X39" s="21"/>
    </row>
    <row r="40" spans="1:260" ht="72" customHeight="1">
      <c r="A40" s="350" t="s">
        <v>106</v>
      </c>
      <c r="B40" s="350"/>
      <c r="C40" s="350"/>
      <c r="D40" s="68"/>
      <c r="E40" s="244" t="s">
        <v>103</v>
      </c>
      <c r="F40" s="273" t="s">
        <v>235</v>
      </c>
      <c r="G40" s="4"/>
      <c r="H40" s="4"/>
      <c r="I40" s="4"/>
      <c r="J40" s="4"/>
      <c r="K40" s="4"/>
      <c r="L40" s="4"/>
      <c r="M40" s="4"/>
      <c r="N40" s="4"/>
      <c r="O40" s="4"/>
      <c r="P40" s="4"/>
      <c r="Q40" s="4"/>
      <c r="R40" s="4"/>
      <c r="S40" s="83" t="s">
        <v>147</v>
      </c>
      <c r="T40" s="21"/>
      <c r="X40" s="21"/>
    </row>
    <row r="41" spans="1:260" ht="7.5" customHeight="1">
      <c r="A41" s="1"/>
      <c r="B41" s="1"/>
      <c r="C41" s="1"/>
      <c r="D41" s="1"/>
      <c r="E41" s="1"/>
      <c r="F41" s="1"/>
      <c r="G41" s="1"/>
      <c r="H41" s="1"/>
      <c r="I41" s="1"/>
      <c r="J41" s="1"/>
      <c r="K41" s="1"/>
      <c r="L41" s="1"/>
      <c r="M41" s="1"/>
      <c r="N41" s="1"/>
      <c r="O41" s="1"/>
      <c r="P41" s="1"/>
      <c r="Q41" s="1"/>
      <c r="R41" s="1"/>
      <c r="S41" s="83" t="s">
        <v>148</v>
      </c>
      <c r="T41" s="21"/>
      <c r="V41" s="100"/>
      <c r="X41" s="21"/>
      <c r="Y41" s="100"/>
    </row>
    <row r="42" spans="1:260" ht="17.25" customHeight="1">
      <c r="A42" s="9" t="s">
        <v>228</v>
      </c>
      <c r="B42" s="1"/>
      <c r="C42" s="1"/>
      <c r="D42" s="1"/>
      <c r="E42" s="1"/>
      <c r="F42" s="1"/>
      <c r="G42" s="1"/>
      <c r="H42" s="1"/>
      <c r="I42" s="6"/>
      <c r="J42" s="1"/>
      <c r="K42" s="1"/>
      <c r="L42" s="1"/>
      <c r="M42" s="1"/>
      <c r="N42" s="1"/>
      <c r="O42" s="1"/>
      <c r="P42" s="1"/>
      <c r="Q42" s="1"/>
      <c r="R42" s="1"/>
      <c r="S42" s="83" t="s">
        <v>153</v>
      </c>
      <c r="T42" s="21"/>
      <c r="U42" s="21"/>
      <c r="V42" s="100"/>
      <c r="X42" s="21"/>
      <c r="Y42" s="100"/>
    </row>
    <row r="43" spans="1:260" ht="4.5" customHeight="1">
      <c r="A43" s="1"/>
      <c r="B43" s="1"/>
      <c r="C43" s="1"/>
      <c r="D43" s="1"/>
      <c r="E43" s="1"/>
      <c r="F43" s="1"/>
      <c r="G43" s="1"/>
      <c r="H43" s="1"/>
      <c r="I43" s="1"/>
      <c r="J43" s="1"/>
      <c r="K43" s="1"/>
      <c r="L43" s="1"/>
      <c r="M43" s="1"/>
      <c r="N43" s="1"/>
      <c r="O43" s="1"/>
      <c r="P43" s="1"/>
      <c r="Q43" s="1"/>
      <c r="R43" s="1"/>
      <c r="S43" s="83" t="s">
        <v>149</v>
      </c>
      <c r="T43" s="367"/>
      <c r="U43" s="367"/>
      <c r="V43" s="112"/>
      <c r="X43" s="24"/>
      <c r="Y43" s="112"/>
    </row>
    <row r="44" spans="1:260" ht="15" customHeight="1">
      <c r="A44" s="78" t="s">
        <v>107</v>
      </c>
      <c r="B44" s="16"/>
      <c r="C44" s="16"/>
      <c r="D44" s="16"/>
      <c r="E44" s="16"/>
      <c r="F44" s="16"/>
      <c r="G44" s="16"/>
      <c r="H44" s="16"/>
      <c r="I44" s="16"/>
      <c r="J44" s="16"/>
      <c r="K44" s="16"/>
      <c r="L44" s="16"/>
      <c r="M44" s="16"/>
      <c r="N44" s="16"/>
      <c r="O44" s="1"/>
      <c r="P44" s="1"/>
      <c r="Q44" s="1"/>
      <c r="R44" s="1"/>
      <c r="S44" s="83" t="s">
        <v>150</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51</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S47" s="80"/>
      <c r="T47" s="80"/>
      <c r="U47" s="80"/>
      <c r="V47" s="365"/>
      <c r="W47" s="365"/>
      <c r="X47" s="365"/>
      <c r="Y47" s="365"/>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1"/>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X31</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T65" s="367"/>
      <c r="U65" s="367"/>
      <c r="V65" s="112"/>
      <c r="X65" s="24"/>
      <c r="Y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6"/>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6"/>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6"/>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S85" s="83" t="s">
        <v>35</v>
      </c>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S86" s="83" t="s">
        <v>36</v>
      </c>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89"/>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12"/>
      <c r="N92" s="12"/>
      <c r="O92" s="30"/>
      <c r="P92" s="30"/>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8"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9"/>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414"/>
      <c r="C113" s="415"/>
      <c r="D113" s="415"/>
      <c r="E113" s="415"/>
      <c r="F113" s="416"/>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414"/>
      <c r="C114" s="415"/>
      <c r="D114" s="415"/>
      <c r="E114" s="415"/>
      <c r="F114" s="416"/>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414"/>
      <c r="C115" s="415"/>
      <c r="D115" s="415"/>
      <c r="E115" s="415"/>
      <c r="F115" s="416"/>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414"/>
      <c r="C116" s="415"/>
      <c r="D116" s="415"/>
      <c r="E116" s="415"/>
      <c r="F116" s="416"/>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414"/>
      <c r="C117" s="415"/>
      <c r="D117" s="415"/>
      <c r="E117" s="415"/>
      <c r="F117" s="416"/>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414"/>
      <c r="C118" s="415"/>
      <c r="D118" s="415"/>
      <c r="E118" s="415"/>
      <c r="F118" s="416"/>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414"/>
      <c r="C119" s="415"/>
      <c r="D119" s="415"/>
      <c r="E119" s="415"/>
      <c r="F119" s="416"/>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414"/>
      <c r="C120" s="415"/>
      <c r="D120" s="415"/>
      <c r="E120" s="415"/>
      <c r="F120" s="416"/>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414"/>
      <c r="C121" s="415"/>
      <c r="D121" s="415"/>
      <c r="E121" s="415"/>
      <c r="F121" s="416"/>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414"/>
      <c r="C122" s="415"/>
      <c r="D122" s="415"/>
      <c r="E122" s="415"/>
      <c r="F122" s="416"/>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344"/>
      <c r="C123" s="345"/>
      <c r="D123" s="345"/>
      <c r="E123" s="345"/>
      <c r="F123" s="346"/>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6"/>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6"/>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6"/>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80"/>
      <c r="C143" s="380"/>
      <c r="D143" s="380"/>
      <c r="E143" s="380"/>
      <c r="F143" s="380"/>
      <c r="G143" s="302"/>
      <c r="H143" s="302"/>
      <c r="I143" s="302"/>
      <c r="J143" s="302"/>
      <c r="K143" s="249"/>
      <c r="L143" s="302"/>
      <c r="M143" s="302"/>
      <c r="N143" s="303"/>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80"/>
      <c r="C144" s="380"/>
      <c r="D144" s="380"/>
      <c r="E144" s="380"/>
      <c r="F144" s="380"/>
      <c r="G144" s="302"/>
      <c r="H144" s="302"/>
      <c r="I144" s="302"/>
      <c r="J144" s="302"/>
      <c r="K144" s="249"/>
      <c r="L144" s="302"/>
      <c r="M144" s="302"/>
      <c r="N144" s="303"/>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80"/>
      <c r="C145" s="380"/>
      <c r="D145" s="380"/>
      <c r="E145" s="380"/>
      <c r="F145" s="380"/>
      <c r="G145" s="302"/>
      <c r="H145" s="302"/>
      <c r="I145" s="302"/>
      <c r="J145" s="302"/>
      <c r="K145" s="249"/>
      <c r="L145" s="302"/>
      <c r="M145" s="302"/>
      <c r="N145" s="303"/>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80"/>
      <c r="C146" s="380"/>
      <c r="D146" s="380"/>
      <c r="E146" s="380"/>
      <c r="F146" s="380"/>
      <c r="G146" s="302"/>
      <c r="H146" s="302"/>
      <c r="I146" s="302"/>
      <c r="J146" s="302"/>
      <c r="K146" s="249"/>
      <c r="L146" s="302"/>
      <c r="M146" s="302"/>
      <c r="N146" s="303"/>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80"/>
      <c r="C147" s="380"/>
      <c r="D147" s="380"/>
      <c r="E147" s="380"/>
      <c r="F147" s="380"/>
      <c r="G147" s="302"/>
      <c r="H147" s="302"/>
      <c r="I147" s="302"/>
      <c r="J147" s="302"/>
      <c r="K147" s="249"/>
      <c r="L147" s="302"/>
      <c r="M147" s="302"/>
      <c r="N147" s="303"/>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80"/>
      <c r="C148" s="380"/>
      <c r="D148" s="380"/>
      <c r="E148" s="380"/>
      <c r="F148" s="380"/>
      <c r="G148" s="302"/>
      <c r="H148" s="302"/>
      <c r="I148" s="302"/>
      <c r="J148" s="302"/>
      <c r="K148" s="249"/>
      <c r="L148" s="302"/>
      <c r="M148" s="302"/>
      <c r="N148" s="303"/>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80"/>
      <c r="C149" s="380"/>
      <c r="D149" s="380"/>
      <c r="E149" s="380"/>
      <c r="F149" s="380"/>
      <c r="G149" s="302"/>
      <c r="H149" s="302"/>
      <c r="I149" s="302"/>
      <c r="J149" s="302"/>
      <c r="K149" s="249"/>
      <c r="L149" s="302"/>
      <c r="M149" s="302"/>
      <c r="N149" s="303"/>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80"/>
      <c r="C150" s="380"/>
      <c r="D150" s="380"/>
      <c r="E150" s="380"/>
      <c r="F150" s="380"/>
      <c r="G150" s="302"/>
      <c r="H150" s="302"/>
      <c r="I150" s="302"/>
      <c r="J150" s="302"/>
      <c r="K150" s="249"/>
      <c r="L150" s="302"/>
      <c r="M150" s="302"/>
      <c r="N150" s="303"/>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6"/>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6"/>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6"/>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f t="shared" ref="A184:A191" si="26">A61</f>
        <v>0</v>
      </c>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si="26"/>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225</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80"/>
      <c r="C201" s="380"/>
      <c r="D201" s="380"/>
      <c r="E201" s="380"/>
      <c r="F201" s="380"/>
      <c r="G201" s="302"/>
      <c r="H201" s="302"/>
      <c r="I201" s="302"/>
      <c r="J201" s="302"/>
      <c r="K201" s="249"/>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80"/>
      <c r="C202" s="380"/>
      <c r="D202" s="380"/>
      <c r="E202" s="380"/>
      <c r="F202" s="380"/>
      <c r="G202" s="302"/>
      <c r="H202" s="302"/>
      <c r="I202" s="302"/>
      <c r="J202" s="302"/>
      <c r="K202" s="249"/>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80"/>
      <c r="C203" s="380"/>
      <c r="D203" s="380"/>
      <c r="E203" s="380"/>
      <c r="F203" s="380"/>
      <c r="G203" s="302"/>
      <c r="H203" s="302"/>
      <c r="I203" s="302"/>
      <c r="J203" s="302"/>
      <c r="K203" s="249"/>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80"/>
      <c r="C204" s="380"/>
      <c r="D204" s="380"/>
      <c r="E204" s="380"/>
      <c r="F204" s="380"/>
      <c r="G204" s="302"/>
      <c r="H204" s="302"/>
      <c r="I204" s="302"/>
      <c r="J204" s="302"/>
      <c r="K204" s="249"/>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80"/>
      <c r="C205" s="380"/>
      <c r="D205" s="380"/>
      <c r="E205" s="380"/>
      <c r="F205" s="380"/>
      <c r="G205" s="302"/>
      <c r="H205" s="302"/>
      <c r="I205" s="302"/>
      <c r="J205" s="302"/>
      <c r="K205" s="249"/>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80"/>
      <c r="C206" s="380"/>
      <c r="D206" s="380"/>
      <c r="E206" s="380"/>
      <c r="F206" s="380"/>
      <c r="G206" s="302"/>
      <c r="H206" s="302"/>
      <c r="I206" s="302"/>
      <c r="J206" s="302"/>
      <c r="K206" s="249"/>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80"/>
      <c r="C207" s="380"/>
      <c r="D207" s="380"/>
      <c r="E207" s="380"/>
      <c r="F207" s="380"/>
      <c r="G207" s="302"/>
      <c r="H207" s="302"/>
      <c r="I207" s="302"/>
      <c r="J207" s="302"/>
      <c r="K207" s="249"/>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80"/>
      <c r="C208" s="380"/>
      <c r="D208" s="380"/>
      <c r="E208" s="380"/>
      <c r="F208" s="380"/>
      <c r="G208" s="302"/>
      <c r="H208" s="302"/>
      <c r="I208" s="302"/>
      <c r="J208" s="302"/>
      <c r="K208" s="249"/>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80"/>
      <c r="C209" s="380"/>
      <c r="D209" s="380"/>
      <c r="E209" s="380"/>
      <c r="F209" s="380"/>
      <c r="G209" s="302"/>
      <c r="H209" s="302"/>
      <c r="I209" s="302"/>
      <c r="J209" s="302"/>
      <c r="K209" s="249"/>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80"/>
      <c r="C210" s="380"/>
      <c r="D210" s="380"/>
      <c r="E210" s="380"/>
      <c r="F210" s="380"/>
      <c r="G210" s="302"/>
      <c r="H210" s="302"/>
      <c r="I210" s="302"/>
      <c r="J210" s="302"/>
      <c r="K210" s="249"/>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76"/>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76"/>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76"/>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76"/>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76"/>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76"/>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 xml:space="preserve"> Infrastrutture e lavori / Costs for infrastructure and works</v>
      </c>
      <c r="B234" s="76"/>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76"/>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76"/>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76"/>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76"/>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114"/>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RMVtu40fbzEAWBrpXvHTqGb3g3rN3tEtgEx5nnu+RqORc+dXcv2KweN6F4dds20cdg1w87brbyAvQkoD91vZew==" saltValue="6k1AQ/nEehhsFHHsOtb15Q==" spinCount="100000" sheet="1" objects="1" scenarios="1" formatCells="0" formatColumns="0" formatRows="0" insertRows="0" insertHyperlinks="0" autoFilter="0" pivotTables="0"/>
  <dataConsolidate/>
  <mergeCells count="224">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T96:U96"/>
    <mergeCell ref="BF111:BF112"/>
    <mergeCell ref="B113:F113"/>
    <mergeCell ref="B114:F114"/>
    <mergeCell ref="V111:Y111"/>
    <mergeCell ref="Z111:AC111"/>
    <mergeCell ref="AD111:AG111"/>
    <mergeCell ref="AH111:AK111"/>
    <mergeCell ref="AL111:AO111"/>
    <mergeCell ref="AP111:AS111"/>
    <mergeCell ref="T89:U89"/>
    <mergeCell ref="T90:U90"/>
    <mergeCell ref="T95:U95"/>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102:U102"/>
    <mergeCell ref="T101:U101"/>
    <mergeCell ref="T100:U100"/>
    <mergeCell ref="T99:U99"/>
    <mergeCell ref="T98:U98"/>
    <mergeCell ref="T97:U97"/>
    <mergeCell ref="E54:F54"/>
    <mergeCell ref="B47:G47"/>
    <mergeCell ref="T83:U83"/>
    <mergeCell ref="T84:U84"/>
    <mergeCell ref="T85:U85"/>
    <mergeCell ref="T86:U86"/>
    <mergeCell ref="T87:U87"/>
    <mergeCell ref="T88:U88"/>
    <mergeCell ref="A73:C73"/>
    <mergeCell ref="A74:C74"/>
    <mergeCell ref="A76:O76"/>
    <mergeCell ref="A80:P80"/>
    <mergeCell ref="T81:U81"/>
    <mergeCell ref="T82:U82"/>
    <mergeCell ref="T43:U43"/>
    <mergeCell ref="K63:L69"/>
    <mergeCell ref="N63:O69"/>
    <mergeCell ref="T44:U44"/>
    <mergeCell ref="T45:U45"/>
    <mergeCell ref="T65:U65"/>
    <mergeCell ref="T66:U66"/>
    <mergeCell ref="T67:U67"/>
    <mergeCell ref="T68:U68"/>
    <mergeCell ref="T69:U69"/>
    <mergeCell ref="BB47:BE47"/>
    <mergeCell ref="BF47:BF48"/>
    <mergeCell ref="B48:C48"/>
    <mergeCell ref="E48:F48"/>
    <mergeCell ref="V47:Y47"/>
    <mergeCell ref="Z47:AC47"/>
    <mergeCell ref="AD47:AG47"/>
    <mergeCell ref="AH47:AK47"/>
    <mergeCell ref="AL47:AO47"/>
    <mergeCell ref="AP47:AS47"/>
    <mergeCell ref="AT47:AW47"/>
    <mergeCell ref="AX47:BA47"/>
    <mergeCell ref="A39:C39"/>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4:C54"/>
    <mergeCell ref="B55:C55"/>
    <mergeCell ref="E55:F55"/>
    <mergeCell ref="K125:L131"/>
    <mergeCell ref="B123:F123"/>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 ref="A36:M36"/>
  </mergeCells>
  <conditionalFormatting sqref="I163">
    <cfRule type="cellIs" dxfId="9" priority="3" stopIfTrue="1" operator="notEqual">
      <formula>$O$153</formula>
    </cfRule>
  </conditionalFormatting>
  <conditionalFormatting sqref="D32">
    <cfRule type="cellIs" dxfId="8" priority="1" stopIfTrue="1" operator="notEqual">
      <formula>$D$13</formula>
    </cfRule>
  </conditionalFormatting>
  <dataValidations xWindow="888" yWindow="821" count="26">
    <dataValidation type="list" allowBlank="1" showInputMessage="1" showErrorMessage="1" promptTitle="Menù a tendina / Dropdown menu" prompt="Seleziona una delle opzioni / select one option" sqref="D40">
      <formula1>$E$39:$E$40</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B28:B29">
      <formula1>$E$28:$E$29</formula1>
    </dataValidation>
    <dataValidation errorStyle="warning" allowBlank="1" showInputMessage="1" showErrorMessage="1" sqref="K130"/>
    <dataValidation allowBlank="1" showInputMessage="1" showErrorMessage="1" prompt="Calcolato automaticamente / automatically calculated" sqref="D16"/>
    <dataValidation allowBlank="1" showInputMessage="1" showErrorMessage="1" prompt="Elencare e giustificare l’impiego di attrezzature per il progetto / List and justify the use of equipment for the project _x000a__x000a_" sqref="B143:D152 B201:D210 B172:D181 B113:B122 C114:D122"/>
    <dataValidation type="list" operator="equal" allowBlank="1" showInputMessage="1" promptTitle="Menù a tendina / Dropdown menu" prompt="Seleziona una delle opzioni / Select one option" sqref="D7:E7">
      <formula1>$F$6:$F$7</formula1>
    </dataValidation>
    <dataValidation allowBlank="1" showInputMessage="1" showErrorMessage="1" promptTitle="Attenzione / Attention:" prompt="MAX 40%" sqref="P59:R59"/>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ErrorMessage="1" prompt="Dato preimpostato, editabile_x000a_" sqref="O92:R92"/>
    <dataValidation allowBlank="1" showInputMessage="1" showErrorMessage="1" prompt="Si calcola automaticamente, al netto di eventuali entrate nette e cofinanziamento aggiuntivo / Automatically calculated, considering the eventually net revenue + additional co-financing" sqref="D14"/>
    <dataValidation type="list" allowBlank="1" showInputMessage="1" showErrorMessage="1" promptTitle="Menù a tendina / Dropdown menu" prompt="Seleziona una delle opzioni / select one option" sqref="D21">
      <formula1>$F$18:$F$20</formula1>
    </dataValidation>
    <dataValidation allowBlank="1" showErrorMessage="1" promptTitle="Menù a tendina / Menu déroulant" prompt="Seleziona una delle opzioni / Choisissez une option" sqref="E201:F210 E143:F152 E172:F181 G49:G58 E114:F122"/>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49:H58 H201:H210 H143:H152 H172:H181 H114:H122">
      <formula1>$Y$30:$Y$31</formula1>
    </dataValidation>
    <dataValidation type="list" allowBlank="1" showInputMessage="1" showErrorMessage="1" promptTitle="Menù a tendina / Dropdown menu" prompt="Seleziona una delle opzioni / Select one option" sqref="B49:C58">
      <formula1>$T$30:$T$36</formula1>
    </dataValidation>
    <dataValidation type="list" allowBlank="1" showInputMessage="1" showErrorMessage="1" promptTitle="Menù a tendina / Dropdown menu" prompt="Seleziona una delle opzioni / select one option" sqref="D49:D58">
      <formula1>$U$30:$U$31</formula1>
    </dataValidation>
    <dataValidation type="list" allowBlank="1" showInputMessage="1" showErrorMessage="1" promptTitle="Menù a tendina / Dropdown menu" prompt="Seleziona una delle opzioni / Select one option" sqref="K49:K58 K201:K210 K143:K152 K172:K181 K114:K122">
      <formula1>$S$30:$S$45</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9" manualBreakCount="9">
    <brk id="33" max="15" man="1"/>
    <brk id="71" max="16383"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90 I133 I163 I192 I221 I235" formula="1"/>
  </ignoredErrors>
  <drawing r:id="rId2"/>
  <legacyDrawingHF r:id="rId3"/>
  <extLst>
    <ext xmlns:x14="http://schemas.microsoft.com/office/spreadsheetml/2009/9/main" uri="{CCE6A557-97BC-4b89-ADB6-D9C93CAAB3DF}">
      <x14:dataValidations xmlns:xm="http://schemas.microsoft.com/office/excel/2006/main" xWindow="888" yWindow="821" count="2">
        <x14:dataValidation type="list" allowBlank="1" showInputMessage="1" showErrorMessage="1" promptTitle="Menù a tendina / Dropdown menu" prompt="Seleziona una delle opzioni / Select one option">
          <x14:formula1>
            <xm:f>Page_2!$A$35:$A$40</xm:f>
          </x14:formula1>
          <xm:sqref>I172:I181 I201:I210 I143:I152 I49:I58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IZ256"/>
  <sheetViews>
    <sheetView view="pageBreakPreview" zoomScale="70" zoomScaleNormal="80" zoomScaleSheetLayoutView="70" zoomScalePageLayoutView="85" workbookViewId="0">
      <selection activeCell="E16" sqref="E16"/>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Page_2!A21</f>
        <v>PP5</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30" customHeight="1">
      <c r="A8" s="347" t="s">
        <v>215</v>
      </c>
      <c r="B8" s="347"/>
      <c r="C8" s="347"/>
      <c r="D8" s="360"/>
      <c r="E8" s="36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27.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4">
        <v>0.8</v>
      </c>
      <c r="E15" s="1"/>
      <c r="F15" s="252">
        <v>0.5</v>
      </c>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193</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row>
    <row r="28" spans="1:25" ht="36.75" customHeight="1">
      <c r="A28" s="70" t="s">
        <v>96</v>
      </c>
      <c r="B28" s="68"/>
      <c r="C28" s="254" t="e">
        <f>D28/D$32</f>
        <v>#DIV/0!</v>
      </c>
      <c r="D28" s="69"/>
      <c r="E28" s="66" t="s">
        <v>97</v>
      </c>
      <c r="F28" s="57"/>
      <c r="G28" s="62"/>
      <c r="H28" s="1"/>
      <c r="I28" s="1"/>
      <c r="J28" s="1"/>
      <c r="K28" s="1"/>
      <c r="L28" s="1"/>
      <c r="M28" s="1"/>
      <c r="N28" s="1"/>
      <c r="O28" s="1"/>
      <c r="P28" s="1"/>
      <c r="Q28" s="1"/>
    </row>
    <row r="29" spans="1:25" ht="40.5" customHeight="1">
      <c r="A29" s="70" t="s">
        <v>195</v>
      </c>
      <c r="B29" s="68"/>
      <c r="C29" s="254" t="e">
        <f>D29/D$32</f>
        <v>#DIV/0!</v>
      </c>
      <c r="D29" s="69"/>
      <c r="E29" s="66" t="s">
        <v>98</v>
      </c>
      <c r="F29" s="66"/>
      <c r="G29" s="62"/>
      <c r="H29" s="1"/>
      <c r="I29" s="1"/>
      <c r="J29" s="1"/>
      <c r="K29" s="1"/>
      <c r="L29" s="1"/>
      <c r="M29" s="1"/>
      <c r="N29" s="1"/>
      <c r="O29" s="1"/>
      <c r="P29" s="1"/>
      <c r="Q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S31" s="83" t="s">
        <v>141</v>
      </c>
      <c r="T31" s="83" t="s">
        <v>28</v>
      </c>
      <c r="U31" s="83" t="s">
        <v>121</v>
      </c>
      <c r="V31" s="83" t="s">
        <v>14</v>
      </c>
      <c r="W31" s="83" t="e">
        <f>Page_2!#REF!</f>
        <v>#REF!</v>
      </c>
      <c r="X31" s="83" t="e">
        <f>Page_2!#REF!</f>
        <v>#REF!</v>
      </c>
      <c r="Y31" s="83" t="s">
        <v>139</v>
      </c>
    </row>
    <row r="32" spans="1:25" ht="20.25" customHeight="1">
      <c r="A32" s="101" t="s">
        <v>13</v>
      </c>
      <c r="B32" s="102"/>
      <c r="C32" s="103"/>
      <c r="D32" s="71">
        <f>D30+D31</f>
        <v>0</v>
      </c>
      <c r="E32" s="1"/>
      <c r="F32" s="1"/>
      <c r="G32" s="1"/>
      <c r="H32" s="1"/>
      <c r="I32" s="1"/>
      <c r="J32" s="1"/>
      <c r="K32" s="1"/>
      <c r="L32" s="1"/>
      <c r="M32" s="1"/>
      <c r="N32" s="1"/>
      <c r="O32" s="1"/>
      <c r="P32" s="1"/>
      <c r="Q32" s="1"/>
      <c r="S32" s="83" t="s">
        <v>151</v>
      </c>
      <c r="T32" s="83" t="s">
        <v>29</v>
      </c>
      <c r="U32" s="83" t="s">
        <v>122</v>
      </c>
      <c r="V32" s="83" t="s">
        <v>17</v>
      </c>
      <c r="W32" s="83" t="str">
        <f>Page_2!A35</f>
        <v>WP1</v>
      </c>
      <c r="X32" s="83" t="str">
        <f>Page_2!A50</f>
        <v>P1</v>
      </c>
      <c r="Y32" s="83" t="s">
        <v>103</v>
      </c>
    </row>
    <row r="33" spans="1:260" ht="18.75" customHeight="1">
      <c r="A33" s="1"/>
      <c r="B33" s="1"/>
      <c r="C33" s="1"/>
      <c r="D33" s="1"/>
      <c r="E33" s="1"/>
      <c r="F33" s="1"/>
      <c r="G33" s="1"/>
      <c r="H33" s="1"/>
      <c r="I33" s="1"/>
      <c r="J33" s="1"/>
      <c r="K33" s="1"/>
      <c r="L33" s="1"/>
      <c r="M33" s="1"/>
      <c r="N33" s="1"/>
      <c r="O33" s="1"/>
      <c r="P33" s="1"/>
      <c r="Q33" s="1"/>
      <c r="S33" s="83" t="s">
        <v>142</v>
      </c>
      <c r="T33" s="83" t="s">
        <v>116</v>
      </c>
      <c r="V33" s="83" t="s">
        <v>18</v>
      </c>
      <c r="W33" s="83" t="str">
        <f>Page_2!A36</f>
        <v>WP2</v>
      </c>
      <c r="X33" s="83" t="str">
        <f>Page_2!A51</f>
        <v>P2</v>
      </c>
    </row>
    <row r="34" spans="1:260" ht="16.5" customHeight="1">
      <c r="A34" s="118"/>
      <c r="B34" s="118"/>
      <c r="C34" s="118"/>
      <c r="D34" s="118"/>
      <c r="E34" s="14"/>
      <c r="F34" s="14"/>
      <c r="G34" s="14"/>
      <c r="H34" s="14"/>
      <c r="I34" s="14"/>
      <c r="J34" s="14"/>
      <c r="K34" s="14"/>
      <c r="L34" s="14"/>
      <c r="M34" s="14"/>
      <c r="N34" s="14"/>
      <c r="O34" s="1"/>
      <c r="P34" s="1"/>
      <c r="Q34" s="1"/>
      <c r="S34" s="83" t="s">
        <v>140</v>
      </c>
      <c r="T34" s="83" t="s">
        <v>117</v>
      </c>
      <c r="U34" s="83"/>
      <c r="V34" s="83" t="s">
        <v>19</v>
      </c>
      <c r="W34" s="83" t="str">
        <f>Page_2!A37</f>
        <v>WP3</v>
      </c>
      <c r="X34" s="83" t="str">
        <f>Page_2!A52</f>
        <v>P3</v>
      </c>
    </row>
    <row r="35" spans="1:260" ht="18" customHeight="1">
      <c r="A35" s="78" t="s">
        <v>104</v>
      </c>
      <c r="B35" s="78"/>
      <c r="C35" s="78"/>
      <c r="D35" s="78"/>
      <c r="E35" s="78"/>
      <c r="F35" s="78"/>
      <c r="G35" s="78"/>
      <c r="H35" s="78"/>
      <c r="I35" s="78"/>
      <c r="J35" s="78"/>
      <c r="K35" s="78"/>
      <c r="L35" s="78"/>
      <c r="M35" s="78"/>
      <c r="N35" s="78"/>
      <c r="O35" s="1"/>
      <c r="P35" s="1"/>
      <c r="Q35" s="1"/>
      <c r="S35" s="83" t="s">
        <v>143</v>
      </c>
      <c r="T35" s="83" t="s">
        <v>118</v>
      </c>
      <c r="U35" s="83"/>
      <c r="V35" s="83"/>
      <c r="W35" s="83" t="str">
        <f>Page_2!A38</f>
        <v>WP4</v>
      </c>
      <c r="X35" s="83" t="str">
        <f>Page_2!A53</f>
        <v>P4</v>
      </c>
    </row>
    <row r="36" spans="1:260" ht="7.5" customHeight="1">
      <c r="A36" s="353"/>
      <c r="B36" s="353"/>
      <c r="C36" s="353"/>
      <c r="D36" s="353"/>
      <c r="E36" s="353"/>
      <c r="F36" s="353"/>
      <c r="G36" s="353"/>
      <c r="H36" s="353"/>
      <c r="I36" s="353"/>
      <c r="J36" s="353"/>
      <c r="K36" s="353"/>
      <c r="L36" s="353"/>
      <c r="M36" s="353"/>
      <c r="N36" s="118"/>
      <c r="O36" s="1"/>
      <c r="P36" s="1"/>
      <c r="Q36" s="1"/>
      <c r="S36" s="83" t="s">
        <v>144</v>
      </c>
      <c r="T36" s="83" t="s">
        <v>119</v>
      </c>
      <c r="U36" s="83"/>
      <c r="V36" s="84"/>
      <c r="W36" s="83" t="str">
        <f>Page_2!A39</f>
        <v>WP5</v>
      </c>
      <c r="X36" s="83" t="str">
        <f>Page_2!A54</f>
        <v>P5</v>
      </c>
    </row>
    <row r="37" spans="1:260" ht="16.5" customHeight="1">
      <c r="A37" s="78" t="s">
        <v>105</v>
      </c>
      <c r="B37" s="78"/>
      <c r="C37" s="78"/>
      <c r="D37" s="78"/>
      <c r="E37" s="36"/>
      <c r="F37" s="36"/>
      <c r="G37" s="78"/>
      <c r="H37" s="78"/>
      <c r="I37" s="78"/>
      <c r="J37" s="78"/>
      <c r="K37" s="78"/>
      <c r="L37" s="78"/>
      <c r="M37" s="78"/>
      <c r="N37" s="78"/>
      <c r="O37" s="1"/>
      <c r="P37" s="1"/>
      <c r="Q37" s="1"/>
      <c r="S37" s="83" t="s">
        <v>152</v>
      </c>
      <c r="T37" s="83" t="s">
        <v>120</v>
      </c>
      <c r="U37" s="83"/>
      <c r="V37" s="84"/>
      <c r="W37" s="83" t="str">
        <f>Page_2!A40</f>
        <v>WP6</v>
      </c>
      <c r="X37" s="83" t="str">
        <f>Page_2!A55</f>
        <v>P6</v>
      </c>
    </row>
    <row r="38" spans="1:260" ht="7.5" customHeight="1">
      <c r="A38" s="14"/>
      <c r="B38" s="14"/>
      <c r="C38" s="14"/>
      <c r="D38" s="14"/>
      <c r="E38" s="243"/>
      <c r="F38" s="243"/>
      <c r="G38" s="14"/>
      <c r="H38" s="14"/>
      <c r="I38" s="14"/>
      <c r="J38" s="14"/>
      <c r="K38" s="14"/>
      <c r="L38" s="14"/>
      <c r="M38" s="14"/>
      <c r="N38" s="14"/>
      <c r="O38" s="1"/>
      <c r="P38" s="1"/>
      <c r="Q38" s="1"/>
      <c r="S38" s="83" t="s">
        <v>145</v>
      </c>
      <c r="T38" s="83"/>
      <c r="U38" s="83"/>
      <c r="V38" s="84"/>
      <c r="W38" s="83"/>
      <c r="X38" s="83" t="str">
        <f>Page_2!A56</f>
        <v>P7</v>
      </c>
    </row>
    <row r="39" spans="1:260" ht="33.75" customHeight="1">
      <c r="A39" s="348" t="s">
        <v>92</v>
      </c>
      <c r="B39" s="348"/>
      <c r="C39" s="348"/>
      <c r="D39" s="60" t="s">
        <v>181</v>
      </c>
      <c r="E39" s="244" t="s">
        <v>94</v>
      </c>
      <c r="F39" s="6"/>
      <c r="G39" s="4"/>
      <c r="H39" s="4"/>
      <c r="I39" s="4"/>
      <c r="J39" s="4"/>
      <c r="K39" s="4"/>
      <c r="L39" s="4"/>
      <c r="M39" s="4"/>
      <c r="N39" s="4"/>
      <c r="O39" s="4"/>
      <c r="P39" s="4"/>
      <c r="Q39" s="4"/>
      <c r="S39" s="83" t="s">
        <v>154</v>
      </c>
      <c r="T39" s="79"/>
      <c r="U39" s="79"/>
      <c r="V39" s="82"/>
      <c r="W39" s="79"/>
      <c r="X39" s="79"/>
    </row>
    <row r="40" spans="1:260" ht="72" customHeight="1">
      <c r="A40" s="350" t="s">
        <v>106</v>
      </c>
      <c r="B40" s="350"/>
      <c r="C40" s="350"/>
      <c r="D40" s="68"/>
      <c r="E40" s="244" t="s">
        <v>103</v>
      </c>
      <c r="F40" s="273" t="s">
        <v>235</v>
      </c>
      <c r="G40" s="4"/>
      <c r="H40" s="4"/>
      <c r="I40" s="4"/>
      <c r="J40" s="4"/>
      <c r="K40" s="4"/>
      <c r="L40" s="4"/>
      <c r="M40" s="4"/>
      <c r="N40" s="4"/>
      <c r="O40" s="4"/>
      <c r="P40" s="4"/>
      <c r="Q40" s="4"/>
      <c r="S40" s="83" t="s">
        <v>146</v>
      </c>
      <c r="T40" s="21"/>
      <c r="V40" s="22"/>
      <c r="W40" s="21"/>
      <c r="X40" s="21"/>
    </row>
    <row r="41" spans="1:260" ht="7.5" customHeight="1">
      <c r="A41" s="1"/>
      <c r="B41" s="1"/>
      <c r="C41" s="1"/>
      <c r="D41" s="1"/>
      <c r="E41" s="1"/>
      <c r="F41" s="1"/>
      <c r="G41" s="1"/>
      <c r="H41" s="1"/>
      <c r="I41" s="1"/>
      <c r="J41" s="1"/>
      <c r="K41" s="1"/>
      <c r="L41" s="1"/>
      <c r="M41" s="1"/>
      <c r="N41" s="1"/>
      <c r="O41" s="1"/>
      <c r="P41" s="1"/>
      <c r="Q41" s="1"/>
      <c r="S41" s="83" t="s">
        <v>147</v>
      </c>
      <c r="T41" s="21"/>
      <c r="X41" s="21"/>
    </row>
    <row r="42" spans="1:260" ht="17.25" customHeight="1">
      <c r="A42" s="9" t="s">
        <v>228</v>
      </c>
      <c r="B42" s="1"/>
      <c r="C42" s="1"/>
      <c r="D42" s="1"/>
      <c r="E42" s="1"/>
      <c r="F42" s="1"/>
      <c r="G42" s="1"/>
      <c r="H42" s="1"/>
      <c r="I42" s="6"/>
      <c r="J42" s="1"/>
      <c r="K42" s="1"/>
      <c r="L42" s="1"/>
      <c r="M42" s="1"/>
      <c r="N42" s="1"/>
      <c r="O42" s="1"/>
      <c r="P42" s="1"/>
      <c r="Q42" s="1"/>
      <c r="S42" s="83" t="s">
        <v>148</v>
      </c>
      <c r="T42" s="21"/>
      <c r="V42" s="100"/>
      <c r="X42" s="21"/>
      <c r="Y42" s="100"/>
    </row>
    <row r="43" spans="1:260" ht="4.5" customHeight="1">
      <c r="A43" s="1"/>
      <c r="B43" s="1"/>
      <c r="C43" s="1"/>
      <c r="D43" s="1"/>
      <c r="E43" s="1"/>
      <c r="F43" s="1"/>
      <c r="G43" s="1"/>
      <c r="H43" s="1"/>
      <c r="I43" s="1"/>
      <c r="J43" s="1"/>
      <c r="K43" s="1"/>
      <c r="L43" s="1"/>
      <c r="M43" s="1"/>
      <c r="N43" s="1"/>
      <c r="O43" s="1"/>
      <c r="P43" s="1"/>
      <c r="Q43" s="1"/>
      <c r="R43" s="1"/>
      <c r="S43" s="83" t="s">
        <v>153</v>
      </c>
      <c r="T43" s="21"/>
      <c r="U43" s="21"/>
      <c r="V43" s="100"/>
      <c r="X43" s="21"/>
      <c r="Y43" s="100"/>
    </row>
    <row r="44" spans="1:260" ht="15" customHeight="1">
      <c r="A44" s="78" t="s">
        <v>107</v>
      </c>
      <c r="B44" s="16"/>
      <c r="C44" s="16"/>
      <c r="D44" s="16"/>
      <c r="E44" s="16"/>
      <c r="F44" s="16"/>
      <c r="G44" s="16"/>
      <c r="H44" s="16"/>
      <c r="I44" s="16"/>
      <c r="J44" s="16"/>
      <c r="K44" s="16"/>
      <c r="L44" s="16"/>
      <c r="M44" s="16"/>
      <c r="N44" s="16"/>
      <c r="O44" s="1"/>
      <c r="P44" s="1"/>
      <c r="Q44" s="1"/>
      <c r="R44" s="1"/>
      <c r="S44" s="83" t="s">
        <v>149</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150</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S46" s="83" t="s">
        <v>51</v>
      </c>
      <c r="T46" s="367"/>
      <c r="U46" s="367"/>
      <c r="V46" s="112"/>
      <c r="W46" s="2"/>
      <c r="X46" s="24"/>
      <c r="Y46" s="112"/>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S47" s="80"/>
      <c r="T47" s="80"/>
      <c r="U47" s="80"/>
      <c r="V47" s="365"/>
      <c r="W47" s="365"/>
      <c r="X47" s="365"/>
      <c r="Y47" s="365"/>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1"/>
      <c r="Q49" s="1"/>
      <c r="R49" s="1"/>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X32</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T65" s="367"/>
      <c r="U65" s="367"/>
      <c r="V65" s="112"/>
      <c r="X65" s="24"/>
      <c r="Y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89"/>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6.5" customHeight="1">
      <c r="A92" s="12"/>
      <c r="B92" s="12"/>
      <c r="C92" s="12"/>
      <c r="D92" s="12"/>
      <c r="E92" s="12"/>
      <c r="F92" s="12"/>
      <c r="G92" s="12"/>
      <c r="H92" s="12"/>
      <c r="I92" s="12"/>
      <c r="J92" s="12"/>
      <c r="K92" s="12"/>
      <c r="L92" s="12"/>
      <c r="M92" s="12"/>
      <c r="N92" s="12"/>
      <c r="O92" s="31"/>
      <c r="P92" s="31"/>
      <c r="Q92" s="31"/>
      <c r="R92" s="31"/>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7"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7"/>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414"/>
      <c r="C113" s="415"/>
      <c r="D113" s="415"/>
      <c r="E113" s="415"/>
      <c r="F113" s="416"/>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414"/>
      <c r="C114" s="415"/>
      <c r="D114" s="415"/>
      <c r="E114" s="415"/>
      <c r="F114" s="416"/>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414"/>
      <c r="C115" s="415"/>
      <c r="D115" s="415"/>
      <c r="E115" s="415"/>
      <c r="F115" s="416"/>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414"/>
      <c r="C116" s="415"/>
      <c r="D116" s="415"/>
      <c r="E116" s="415"/>
      <c r="F116" s="416"/>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414"/>
      <c r="C117" s="415"/>
      <c r="D117" s="415"/>
      <c r="E117" s="415"/>
      <c r="F117" s="416"/>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414"/>
      <c r="C118" s="415"/>
      <c r="D118" s="415"/>
      <c r="E118" s="415"/>
      <c r="F118" s="416"/>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414"/>
      <c r="C119" s="415"/>
      <c r="D119" s="415"/>
      <c r="E119" s="415"/>
      <c r="F119" s="416"/>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414"/>
      <c r="C120" s="415"/>
      <c r="D120" s="415"/>
      <c r="E120" s="415"/>
      <c r="F120" s="416"/>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414"/>
      <c r="C121" s="415"/>
      <c r="D121" s="415"/>
      <c r="E121" s="415"/>
      <c r="F121" s="416"/>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414"/>
      <c r="C122" s="415"/>
      <c r="D122" s="415"/>
      <c r="E122" s="415"/>
      <c r="F122" s="416"/>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238"/>
      <c r="C123" s="238"/>
      <c r="D123" s="238"/>
      <c r="E123" s="238"/>
      <c r="F123" s="238"/>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80"/>
      <c r="C143" s="380"/>
      <c r="D143" s="380"/>
      <c r="E143" s="380"/>
      <c r="F143" s="380"/>
      <c r="G143" s="302"/>
      <c r="H143" s="302"/>
      <c r="I143" s="302"/>
      <c r="J143" s="302"/>
      <c r="K143" s="249"/>
      <c r="L143" s="302"/>
      <c r="M143" s="302"/>
      <c r="N143" s="303"/>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80"/>
      <c r="C144" s="380"/>
      <c r="D144" s="380"/>
      <c r="E144" s="380"/>
      <c r="F144" s="380"/>
      <c r="G144" s="302"/>
      <c r="H144" s="302"/>
      <c r="I144" s="302"/>
      <c r="J144" s="302"/>
      <c r="K144" s="249"/>
      <c r="L144" s="302"/>
      <c r="M144" s="302"/>
      <c r="N144" s="303"/>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80"/>
      <c r="C145" s="380"/>
      <c r="D145" s="380"/>
      <c r="E145" s="380"/>
      <c r="F145" s="380"/>
      <c r="G145" s="302"/>
      <c r="H145" s="302"/>
      <c r="I145" s="302"/>
      <c r="J145" s="302"/>
      <c r="K145" s="249"/>
      <c r="L145" s="302"/>
      <c r="M145" s="302"/>
      <c r="N145" s="303"/>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80"/>
      <c r="C146" s="380"/>
      <c r="D146" s="380"/>
      <c r="E146" s="380"/>
      <c r="F146" s="380"/>
      <c r="G146" s="302"/>
      <c r="H146" s="302"/>
      <c r="I146" s="302"/>
      <c r="J146" s="302"/>
      <c r="K146" s="249"/>
      <c r="L146" s="302"/>
      <c r="M146" s="302"/>
      <c r="N146" s="303"/>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80"/>
      <c r="C147" s="380"/>
      <c r="D147" s="380"/>
      <c r="E147" s="380"/>
      <c r="F147" s="380"/>
      <c r="G147" s="302"/>
      <c r="H147" s="302"/>
      <c r="I147" s="302"/>
      <c r="J147" s="302"/>
      <c r="K147" s="249"/>
      <c r="L147" s="302"/>
      <c r="M147" s="302"/>
      <c r="N147" s="303"/>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80"/>
      <c r="C148" s="380"/>
      <c r="D148" s="380"/>
      <c r="E148" s="380"/>
      <c r="F148" s="380"/>
      <c r="G148" s="302"/>
      <c r="H148" s="302"/>
      <c r="I148" s="302"/>
      <c r="J148" s="302"/>
      <c r="K148" s="249"/>
      <c r="L148" s="302"/>
      <c r="M148" s="302"/>
      <c r="N148" s="303"/>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80"/>
      <c r="C149" s="380"/>
      <c r="D149" s="380"/>
      <c r="E149" s="380"/>
      <c r="F149" s="380"/>
      <c r="G149" s="302"/>
      <c r="H149" s="302"/>
      <c r="I149" s="302"/>
      <c r="J149" s="302"/>
      <c r="K149" s="249"/>
      <c r="L149" s="302"/>
      <c r="M149" s="302"/>
      <c r="N149" s="303"/>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80"/>
      <c r="C150" s="380"/>
      <c r="D150" s="380"/>
      <c r="E150" s="380"/>
      <c r="F150" s="380"/>
      <c r="G150" s="302"/>
      <c r="H150" s="302"/>
      <c r="I150" s="302"/>
      <c r="J150" s="302"/>
      <c r="K150" s="249"/>
      <c r="L150" s="302"/>
      <c r="M150" s="302"/>
      <c r="N150" s="303"/>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226</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80"/>
      <c r="C201" s="380"/>
      <c r="D201" s="380"/>
      <c r="E201" s="380"/>
      <c r="F201" s="380"/>
      <c r="G201" s="302"/>
      <c r="H201" s="302"/>
      <c r="I201" s="302"/>
      <c r="J201" s="302"/>
      <c r="K201" s="249"/>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80"/>
      <c r="C202" s="380"/>
      <c r="D202" s="380"/>
      <c r="E202" s="380"/>
      <c r="F202" s="380"/>
      <c r="G202" s="302"/>
      <c r="H202" s="302"/>
      <c r="I202" s="302"/>
      <c r="J202" s="302"/>
      <c r="K202" s="249"/>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80"/>
      <c r="C203" s="380"/>
      <c r="D203" s="380"/>
      <c r="E203" s="380"/>
      <c r="F203" s="380"/>
      <c r="G203" s="302"/>
      <c r="H203" s="302"/>
      <c r="I203" s="302"/>
      <c r="J203" s="302"/>
      <c r="K203" s="249"/>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80"/>
      <c r="C204" s="380"/>
      <c r="D204" s="380"/>
      <c r="E204" s="380"/>
      <c r="F204" s="380"/>
      <c r="G204" s="302"/>
      <c r="H204" s="302"/>
      <c r="I204" s="302"/>
      <c r="J204" s="302"/>
      <c r="K204" s="249"/>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80"/>
      <c r="C205" s="380"/>
      <c r="D205" s="380"/>
      <c r="E205" s="380"/>
      <c r="F205" s="380"/>
      <c r="G205" s="302"/>
      <c r="H205" s="302"/>
      <c r="I205" s="302"/>
      <c r="J205" s="302"/>
      <c r="K205" s="249"/>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80"/>
      <c r="C206" s="380"/>
      <c r="D206" s="380"/>
      <c r="E206" s="380"/>
      <c r="F206" s="380"/>
      <c r="G206" s="302"/>
      <c r="H206" s="302"/>
      <c r="I206" s="302"/>
      <c r="J206" s="302"/>
      <c r="K206" s="249"/>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80"/>
      <c r="C207" s="380"/>
      <c r="D207" s="380"/>
      <c r="E207" s="380"/>
      <c r="F207" s="380"/>
      <c r="G207" s="302"/>
      <c r="H207" s="302"/>
      <c r="I207" s="302"/>
      <c r="J207" s="302"/>
      <c r="K207" s="249"/>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80"/>
      <c r="C208" s="380"/>
      <c r="D208" s="380"/>
      <c r="E208" s="380"/>
      <c r="F208" s="380"/>
      <c r="G208" s="302"/>
      <c r="H208" s="302"/>
      <c r="I208" s="302"/>
      <c r="J208" s="302"/>
      <c r="K208" s="249"/>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80"/>
      <c r="C209" s="380"/>
      <c r="D209" s="380"/>
      <c r="E209" s="380"/>
      <c r="F209" s="380"/>
      <c r="G209" s="302"/>
      <c r="H209" s="302"/>
      <c r="I209" s="302"/>
      <c r="J209" s="302"/>
      <c r="K209" s="249"/>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80"/>
      <c r="C210" s="380"/>
      <c r="D210" s="380"/>
      <c r="E210" s="380"/>
      <c r="F210" s="380"/>
      <c r="G210" s="302"/>
      <c r="H210" s="302"/>
      <c r="I210" s="302"/>
      <c r="J210" s="302"/>
      <c r="K210" s="249"/>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76"/>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76"/>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76"/>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76"/>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76"/>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76"/>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Infrastrutture e lavori / Costs for infrastructure and works</v>
      </c>
      <c r="B234" s="76"/>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76"/>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76"/>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76"/>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76"/>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114"/>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cAlwn3TKHgLwf13nbThgLlTcxvZ/sn8jVXegMdjXVY4aQ+LS7xAIEDTiQI6wMlt7VWI1C7C/DrhXlS6/fZPSUQ==" saltValue="6/Tt58CAsTx6uBVtZr8M5Q==" spinCount="100000" sheet="1" objects="1" scenarios="1" formatCells="0" formatColumns="0" formatRows="0" insertRows="0" insertHyperlinks="0" sort="0" autoFilter="0" pivotTables="0"/>
  <dataConsolidate/>
  <mergeCells count="223">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T96:U96"/>
    <mergeCell ref="BF111:BF112"/>
    <mergeCell ref="B113:F113"/>
    <mergeCell ref="B114:F114"/>
    <mergeCell ref="V111:Y111"/>
    <mergeCell ref="Z111:AC111"/>
    <mergeCell ref="AD111:AG111"/>
    <mergeCell ref="AH111:AK111"/>
    <mergeCell ref="AL111:AO111"/>
    <mergeCell ref="AP111:AS111"/>
    <mergeCell ref="T89:U89"/>
    <mergeCell ref="T90:U90"/>
    <mergeCell ref="T95:U95"/>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102:U102"/>
    <mergeCell ref="T101:U101"/>
    <mergeCell ref="T100:U100"/>
    <mergeCell ref="T99:U99"/>
    <mergeCell ref="T98:U98"/>
    <mergeCell ref="T97:U97"/>
    <mergeCell ref="T83:U83"/>
    <mergeCell ref="T84:U84"/>
    <mergeCell ref="T85:U85"/>
    <mergeCell ref="T86:U86"/>
    <mergeCell ref="T87:U87"/>
    <mergeCell ref="T88:U88"/>
    <mergeCell ref="A73:C73"/>
    <mergeCell ref="A74:C74"/>
    <mergeCell ref="A76:O76"/>
    <mergeCell ref="A80:P80"/>
    <mergeCell ref="T81:U81"/>
    <mergeCell ref="T82:U82"/>
    <mergeCell ref="T44:U44"/>
    <mergeCell ref="K63:L69"/>
    <mergeCell ref="N63:O69"/>
    <mergeCell ref="T45:U45"/>
    <mergeCell ref="T46:U46"/>
    <mergeCell ref="T65:U65"/>
    <mergeCell ref="T66:U66"/>
    <mergeCell ref="T67:U67"/>
    <mergeCell ref="T68:U68"/>
    <mergeCell ref="T69:U69"/>
    <mergeCell ref="BB47:BE47"/>
    <mergeCell ref="BF47:BF48"/>
    <mergeCell ref="B48:C48"/>
    <mergeCell ref="E48:F48"/>
    <mergeCell ref="V47:Y47"/>
    <mergeCell ref="Z47:AC47"/>
    <mergeCell ref="AD47:AG47"/>
    <mergeCell ref="AH47:AK47"/>
    <mergeCell ref="AL47:AO47"/>
    <mergeCell ref="AP47:AS47"/>
    <mergeCell ref="AT47:AW47"/>
    <mergeCell ref="AX47:BA47"/>
    <mergeCell ref="B47:G47"/>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4:C54"/>
    <mergeCell ref="E54:F54"/>
    <mergeCell ref="B55:C55"/>
    <mergeCell ref="E55:F55"/>
    <mergeCell ref="K125:L131"/>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 ref="A36:M36"/>
    <mergeCell ref="A39:C39"/>
  </mergeCells>
  <phoneticPr fontId="36" type="noConversion"/>
  <conditionalFormatting sqref="I163">
    <cfRule type="cellIs" dxfId="7" priority="3" stopIfTrue="1" operator="notEqual">
      <formula>$O$153</formula>
    </cfRule>
  </conditionalFormatting>
  <conditionalFormatting sqref="D32">
    <cfRule type="cellIs" dxfId="6" priority="1" stopIfTrue="1" operator="notEqual">
      <formula>$D$13</formula>
    </cfRule>
  </conditionalFormatting>
  <dataValidations count="27">
    <dataValidation allowBlank="1" showErrorMessage="1" promptTitle="Menù a tendina / Menu déroulant" prompt="Seleziona una delle opzioni / Choisissez une option" sqref="E201:F210 E143:F152 E172:F181 G49:G58 E114:F122"/>
    <dataValidation allowBlank="1" showInputMessage="1" showErrorMessage="1" prompt="Dato preimpostato, editabile_x000a_" sqref="O92:R92">
      <formula1>0</formula1>
      <formula2>0</formula2>
    </dataValidation>
    <dataValidation type="list" allowBlank="1" showInputMessage="1" showErrorMessage="1" promptTitle="Menù a tendina / Dropdown menu" prompt="Seleziona una delle opzioni / select one option" sqref="D21">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InputMessage="1" showErrorMessage="1" promptTitle="Attenzione / Attention:" prompt="MAX 40%" sqref="P59:R59"/>
    <dataValidation type="list" operator="equal" allowBlank="1" showInputMessage="1" promptTitle="Menù a tendina / Dropdown menu" prompt="Seleziona una delle opzioni / Select one option" sqref="D7:E7">
      <formula1>$F$6:$F$7</formula1>
    </dataValidation>
    <dataValidation allowBlank="1" showInputMessage="1" showErrorMessage="1" prompt="Elencare e giustificare l’impiego di attrezzature per il progetto / List and justify the use of equipment for the project _x000a__x000a_" sqref="B143:D152 B201:D210 B172:D181 B113:B122 C114:D122"/>
    <dataValidation allowBlank="1" showInputMessage="1" showErrorMessage="1" prompt="Calcolato automaticamente / automatically calculated" sqref="D16"/>
    <dataValidation errorStyle="warning" allowBlank="1" showInputMessage="1" showErrorMessage="1" sqref="K130"/>
    <dataValidation type="list" allowBlank="1" showInputMessage="1" showErrorMessage="1" promptTitle="Menù a tendina / Dropdown menu" prompt="Seleziona una delle opzioni / select one option" sqref="B28:B29">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D40">
      <formula1>$E$39:$E$40</formula1>
    </dataValidation>
    <dataValidation type="list" allowBlank="1" showInputMessage="1" showErrorMessage="1" promptTitle="Menù a tendina / Dropdown menu" prompt="Seleziona una delle opzioni / Select one option" sqref="K143:K152 K49:K58 K201:K210 K172:K181 K114:K122">
      <formula1>$S$31:$S$46</formula1>
    </dataValidation>
    <dataValidation type="list" allowBlank="1" showInputMessage="1" showErrorMessage="1" promptTitle="Menù a tendina / Dropdown menu" prompt="Seleziona una delle opzioni / Select one option" sqref="B49:C58">
      <formula1>$T$31:$T$37</formula1>
    </dataValidation>
    <dataValidation type="list" allowBlank="1" showInputMessage="1" showErrorMessage="1" promptTitle="Menù a tendina / Dropdown menu" prompt="Seleziona una delle opzioni / select one option" sqref="D49:D58">
      <formula1>$U$31:$U$32</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type="list" allowBlank="1" showInputMessage="1" showErrorMessage="1" prompt="Selezionare, se applicabile, il 50% del FESR in caso di PMI - Art. 20 del Reg.(UE) n.651/2014  (cfr. Manuale par.9.6.4) / Select, if applicable, 50% ERDFin case of SMEs - Art. 20 Reg.(UE)651/2014 (ref. manual par. 9.6.4)" sqref="D15">
      <formula1>$F$14:$F$15</formula1>
    </dataValidation>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49:H58 H201:H210 H143:H152 H172:H181 H114:H122">
      <formula1>$Y$31:$Y$32</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10" manualBreakCount="10">
    <brk id="33" max="15" man="1"/>
    <brk id="71" max="16383" man="1"/>
    <brk id="91" max="15"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90 I133 I163 I192 I221 I235" 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own menu" prompt="Seleziona una delle opzioni / Select one option">
          <x14:formula1>
            <xm:f>Page_2!$A$35:$A$40</xm:f>
          </x14:formula1>
          <xm:sqref>I201:I210 I172:I181 I143:I152 I49:I58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IZ256"/>
  <sheetViews>
    <sheetView view="pageBreakPreview" zoomScale="70" zoomScaleNormal="80" zoomScaleSheetLayoutView="70" zoomScalePageLayoutView="85" workbookViewId="0">
      <selection activeCell="F15" sqref="F15"/>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Page_2!A22</f>
        <v>PP6</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57.75" customHeight="1">
      <c r="A8" s="347" t="s">
        <v>215</v>
      </c>
      <c r="B8" s="347"/>
      <c r="C8" s="347"/>
      <c r="D8" s="360"/>
      <c r="E8" s="36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27.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3">
        <v>0.8</v>
      </c>
      <c r="E15" s="1"/>
      <c r="F15" s="252">
        <v>0.5</v>
      </c>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193</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c r="R30" s="1"/>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R31" s="1"/>
      <c r="S31" s="83" t="s">
        <v>141</v>
      </c>
      <c r="T31" s="83" t="s">
        <v>28</v>
      </c>
      <c r="U31" s="83" t="s">
        <v>121</v>
      </c>
      <c r="V31" s="83" t="s">
        <v>14</v>
      </c>
      <c r="W31" s="83" t="e">
        <f>Page_2!#REF!</f>
        <v>#REF!</v>
      </c>
      <c r="X31" s="83" t="e">
        <f>Page_2!#REF!</f>
        <v>#REF!</v>
      </c>
      <c r="Y31" s="83" t="s">
        <v>139</v>
      </c>
    </row>
    <row r="32" spans="1:25" ht="20.25" customHeight="1">
      <c r="A32" s="101" t="s">
        <v>13</v>
      </c>
      <c r="B32" s="102"/>
      <c r="C32" s="103"/>
      <c r="D32" s="71">
        <f>D30+D31</f>
        <v>0</v>
      </c>
      <c r="E32" s="1"/>
      <c r="F32" s="1"/>
      <c r="G32" s="1"/>
      <c r="H32" s="1"/>
      <c r="I32" s="1"/>
      <c r="J32" s="1"/>
      <c r="K32" s="1"/>
      <c r="L32" s="1"/>
      <c r="M32" s="1"/>
      <c r="N32" s="1"/>
      <c r="O32" s="1"/>
      <c r="P32" s="1"/>
      <c r="Q32" s="1"/>
      <c r="R32" s="1"/>
      <c r="S32" s="83" t="s">
        <v>151</v>
      </c>
      <c r="T32" s="83" t="s">
        <v>29</v>
      </c>
      <c r="U32" s="83" t="s">
        <v>122</v>
      </c>
      <c r="V32" s="83" t="s">
        <v>17</v>
      </c>
      <c r="W32" s="83" t="str">
        <f>Page_2!A35</f>
        <v>WP1</v>
      </c>
      <c r="X32" s="83" t="str">
        <f>Page_2!A50</f>
        <v>P1</v>
      </c>
      <c r="Y32" s="83" t="s">
        <v>103</v>
      </c>
    </row>
    <row r="33" spans="1:260" ht="18.75" customHeight="1">
      <c r="A33" s="1"/>
      <c r="B33" s="1"/>
      <c r="C33" s="1"/>
      <c r="D33" s="1"/>
      <c r="E33" s="1"/>
      <c r="F33" s="1"/>
      <c r="G33" s="1"/>
      <c r="H33" s="1"/>
      <c r="I33" s="1"/>
      <c r="J33" s="1"/>
      <c r="K33" s="1"/>
      <c r="L33" s="1"/>
      <c r="M33" s="1"/>
      <c r="N33" s="1"/>
      <c r="O33" s="1"/>
      <c r="P33" s="1"/>
      <c r="Q33" s="1"/>
      <c r="R33" s="1"/>
      <c r="S33" s="83" t="s">
        <v>142</v>
      </c>
      <c r="T33" s="83" t="s">
        <v>116</v>
      </c>
      <c r="V33" s="83" t="s">
        <v>18</v>
      </c>
      <c r="W33" s="83" t="str">
        <f>Page_2!A36</f>
        <v>WP2</v>
      </c>
      <c r="X33" s="83" t="str">
        <f>Page_2!A51</f>
        <v>P2</v>
      </c>
    </row>
    <row r="34" spans="1:260" ht="16.5" customHeight="1">
      <c r="A34" s="118"/>
      <c r="B34" s="118"/>
      <c r="C34" s="118"/>
      <c r="D34" s="118"/>
      <c r="E34" s="14"/>
      <c r="F34" s="14"/>
      <c r="G34" s="14"/>
      <c r="H34" s="14"/>
      <c r="I34" s="14"/>
      <c r="J34" s="14"/>
      <c r="K34" s="14"/>
      <c r="L34" s="14"/>
      <c r="M34" s="14"/>
      <c r="N34" s="14"/>
      <c r="O34" s="1"/>
      <c r="P34" s="1"/>
      <c r="Q34" s="1"/>
      <c r="R34" s="1"/>
      <c r="S34" s="83" t="s">
        <v>140</v>
      </c>
      <c r="T34" s="83" t="s">
        <v>117</v>
      </c>
      <c r="U34" s="83"/>
      <c r="V34" s="83" t="s">
        <v>19</v>
      </c>
      <c r="W34" s="83" t="str">
        <f>Page_2!A37</f>
        <v>WP3</v>
      </c>
      <c r="X34" s="83" t="str">
        <f>Page_2!A52</f>
        <v>P3</v>
      </c>
    </row>
    <row r="35" spans="1:260" ht="18" customHeight="1">
      <c r="A35" s="78" t="s">
        <v>104</v>
      </c>
      <c r="B35" s="78"/>
      <c r="C35" s="78"/>
      <c r="D35" s="78"/>
      <c r="E35" s="78"/>
      <c r="F35" s="78"/>
      <c r="G35" s="78"/>
      <c r="H35" s="78"/>
      <c r="I35" s="78"/>
      <c r="J35" s="78"/>
      <c r="K35" s="78"/>
      <c r="L35" s="78"/>
      <c r="M35" s="78"/>
      <c r="N35" s="78"/>
      <c r="O35" s="1"/>
      <c r="P35" s="1"/>
      <c r="Q35" s="1"/>
      <c r="R35" s="1"/>
      <c r="S35" s="83" t="s">
        <v>143</v>
      </c>
      <c r="T35" s="83" t="s">
        <v>118</v>
      </c>
      <c r="U35" s="83"/>
      <c r="V35" s="83"/>
      <c r="W35" s="83" t="str">
        <f>Page_2!A38</f>
        <v>WP4</v>
      </c>
      <c r="X35" s="83" t="str">
        <f>Page_2!A53</f>
        <v>P4</v>
      </c>
    </row>
    <row r="36" spans="1:260" ht="7.5" customHeight="1">
      <c r="A36" s="353"/>
      <c r="B36" s="353"/>
      <c r="C36" s="353"/>
      <c r="D36" s="353"/>
      <c r="E36" s="353"/>
      <c r="F36" s="353"/>
      <c r="G36" s="353"/>
      <c r="H36" s="353"/>
      <c r="I36" s="353"/>
      <c r="J36" s="353"/>
      <c r="K36" s="353"/>
      <c r="L36" s="353"/>
      <c r="M36" s="353"/>
      <c r="N36" s="118"/>
      <c r="O36" s="1"/>
      <c r="P36" s="1"/>
      <c r="Q36" s="1"/>
      <c r="R36" s="1"/>
      <c r="S36" s="83" t="s">
        <v>144</v>
      </c>
      <c r="T36" s="83" t="s">
        <v>119</v>
      </c>
      <c r="U36" s="83"/>
      <c r="V36" s="84"/>
      <c r="W36" s="83" t="str">
        <f>Page_2!A39</f>
        <v>WP5</v>
      </c>
      <c r="X36" s="83" t="str">
        <f>Page_2!A54</f>
        <v>P5</v>
      </c>
    </row>
    <row r="37" spans="1:260" ht="16.5" customHeight="1">
      <c r="A37" s="78" t="s">
        <v>105</v>
      </c>
      <c r="B37" s="78"/>
      <c r="C37" s="78"/>
      <c r="D37" s="78"/>
      <c r="E37" s="36"/>
      <c r="F37" s="36"/>
      <c r="G37" s="78"/>
      <c r="H37" s="78"/>
      <c r="I37" s="78"/>
      <c r="J37" s="78"/>
      <c r="K37" s="78"/>
      <c r="L37" s="78"/>
      <c r="M37" s="78"/>
      <c r="N37" s="78"/>
      <c r="O37" s="1"/>
      <c r="P37" s="1"/>
      <c r="Q37" s="1"/>
      <c r="R37" s="1"/>
      <c r="S37" s="83" t="s">
        <v>152</v>
      </c>
      <c r="T37" s="83" t="s">
        <v>120</v>
      </c>
      <c r="U37" s="83"/>
      <c r="V37" s="84"/>
      <c r="W37" s="83" t="str">
        <f>Page_2!A40</f>
        <v>WP6</v>
      </c>
      <c r="X37" s="83" t="str">
        <f>Page_2!A55</f>
        <v>P6</v>
      </c>
    </row>
    <row r="38" spans="1:260" ht="7.5" customHeight="1">
      <c r="A38" s="14"/>
      <c r="B38" s="14"/>
      <c r="C38" s="14"/>
      <c r="D38" s="14"/>
      <c r="E38" s="243"/>
      <c r="F38" s="243"/>
      <c r="G38" s="14"/>
      <c r="H38" s="14"/>
      <c r="I38" s="14"/>
      <c r="J38" s="14"/>
      <c r="K38" s="14"/>
      <c r="L38" s="14"/>
      <c r="M38" s="14"/>
      <c r="N38" s="14"/>
      <c r="O38" s="1"/>
      <c r="P38" s="1"/>
      <c r="Q38" s="1"/>
      <c r="R38" s="1"/>
      <c r="S38" s="83" t="s">
        <v>145</v>
      </c>
      <c r="T38" s="83"/>
      <c r="U38" s="83"/>
      <c r="V38" s="84"/>
      <c r="W38" s="83"/>
      <c r="X38" s="83" t="str">
        <f>Page_2!A56</f>
        <v>P7</v>
      </c>
    </row>
    <row r="39" spans="1:260" ht="33.75" customHeight="1">
      <c r="A39" s="348" t="s">
        <v>92</v>
      </c>
      <c r="B39" s="348"/>
      <c r="C39" s="348"/>
      <c r="D39" s="60" t="s">
        <v>181</v>
      </c>
      <c r="E39" s="244" t="s">
        <v>94</v>
      </c>
      <c r="F39" s="6"/>
      <c r="G39" s="4"/>
      <c r="H39" s="4"/>
      <c r="I39" s="4"/>
      <c r="J39" s="4"/>
      <c r="K39" s="4"/>
      <c r="L39" s="4"/>
      <c r="M39" s="4"/>
      <c r="N39" s="4"/>
      <c r="O39" s="4"/>
      <c r="P39" s="4"/>
      <c r="Q39" s="4"/>
      <c r="R39" s="4"/>
      <c r="S39" s="83" t="s">
        <v>154</v>
      </c>
      <c r="T39" s="79"/>
      <c r="U39" s="79"/>
      <c r="V39" s="82"/>
      <c r="W39" s="79"/>
      <c r="X39" s="79"/>
    </row>
    <row r="40" spans="1:260" ht="72" customHeight="1">
      <c r="A40" s="350" t="s">
        <v>106</v>
      </c>
      <c r="B40" s="350"/>
      <c r="C40" s="350"/>
      <c r="D40" s="68"/>
      <c r="E40" s="244" t="s">
        <v>103</v>
      </c>
      <c r="F40" s="273" t="s">
        <v>235</v>
      </c>
      <c r="G40" s="4"/>
      <c r="H40" s="4"/>
      <c r="I40" s="4"/>
      <c r="J40" s="4"/>
      <c r="K40" s="4"/>
      <c r="L40" s="4"/>
      <c r="M40" s="4"/>
      <c r="N40" s="4"/>
      <c r="O40" s="4"/>
      <c r="P40" s="4"/>
      <c r="Q40" s="4"/>
      <c r="R40" s="4"/>
      <c r="S40" s="83" t="s">
        <v>146</v>
      </c>
      <c r="T40" s="21"/>
      <c r="V40" s="22"/>
      <c r="W40" s="21"/>
      <c r="X40" s="21"/>
    </row>
    <row r="41" spans="1:260" ht="7.5" customHeight="1">
      <c r="A41" s="1"/>
      <c r="B41" s="1"/>
      <c r="C41" s="1"/>
      <c r="D41" s="1"/>
      <c r="E41" s="1"/>
      <c r="F41" s="1"/>
      <c r="G41" s="1"/>
      <c r="H41" s="1"/>
      <c r="I41" s="1"/>
      <c r="J41" s="1"/>
      <c r="K41" s="1"/>
      <c r="L41" s="1"/>
      <c r="M41" s="1"/>
      <c r="N41" s="1"/>
      <c r="O41" s="1"/>
      <c r="P41" s="1"/>
      <c r="Q41" s="1"/>
      <c r="R41" s="1"/>
      <c r="S41" s="83" t="s">
        <v>147</v>
      </c>
      <c r="T41" s="21"/>
      <c r="X41" s="21"/>
    </row>
    <row r="42" spans="1:260" ht="17.25" customHeight="1">
      <c r="A42" s="9" t="s">
        <v>228</v>
      </c>
      <c r="B42" s="1"/>
      <c r="C42" s="1"/>
      <c r="D42" s="1"/>
      <c r="E42" s="1"/>
      <c r="F42" s="1"/>
      <c r="G42" s="1"/>
      <c r="H42" s="1"/>
      <c r="I42" s="6"/>
      <c r="J42" s="1"/>
      <c r="K42" s="1"/>
      <c r="L42" s="1"/>
      <c r="M42" s="1"/>
      <c r="N42" s="1"/>
      <c r="O42" s="1"/>
      <c r="P42" s="1"/>
      <c r="Q42" s="1"/>
      <c r="R42" s="1"/>
      <c r="S42" s="83" t="s">
        <v>148</v>
      </c>
      <c r="T42" s="21"/>
      <c r="V42" s="100"/>
      <c r="X42" s="21"/>
      <c r="Y42" s="100"/>
    </row>
    <row r="43" spans="1:260" ht="4.5" customHeight="1">
      <c r="A43" s="1"/>
      <c r="B43" s="1"/>
      <c r="C43" s="1"/>
      <c r="D43" s="1"/>
      <c r="E43" s="1"/>
      <c r="F43" s="1"/>
      <c r="G43" s="1"/>
      <c r="H43" s="1"/>
      <c r="I43" s="1"/>
      <c r="J43" s="1"/>
      <c r="K43" s="1"/>
      <c r="L43" s="1"/>
      <c r="M43" s="1"/>
      <c r="N43" s="1"/>
      <c r="O43" s="1"/>
      <c r="P43" s="1"/>
      <c r="Q43" s="1"/>
      <c r="R43" s="1"/>
      <c r="S43" s="83" t="s">
        <v>153</v>
      </c>
      <c r="T43" s="21"/>
      <c r="U43" s="21"/>
      <c r="V43" s="100"/>
      <c r="X43" s="21"/>
      <c r="Y43" s="100"/>
    </row>
    <row r="44" spans="1:260" ht="15" customHeight="1">
      <c r="A44" s="78" t="s">
        <v>107</v>
      </c>
      <c r="B44" s="16"/>
      <c r="C44" s="16"/>
      <c r="D44" s="16"/>
      <c r="E44" s="16"/>
      <c r="F44" s="16"/>
      <c r="G44" s="16"/>
      <c r="H44" s="16"/>
      <c r="I44" s="16"/>
      <c r="J44" s="16"/>
      <c r="K44" s="16"/>
      <c r="L44" s="16"/>
      <c r="M44" s="16"/>
      <c r="N44" s="16"/>
      <c r="O44" s="1"/>
      <c r="P44" s="1"/>
      <c r="Q44" s="1"/>
      <c r="R44" s="1"/>
      <c r="S44" s="83" t="s">
        <v>149</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150</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S46" s="83" t="s">
        <v>51</v>
      </c>
      <c r="T46" s="367"/>
      <c r="U46" s="367"/>
      <c r="V46" s="112"/>
      <c r="W46" s="2"/>
      <c r="X46" s="24"/>
      <c r="Y46" s="112"/>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S47" s="80"/>
      <c r="T47" s="80"/>
      <c r="U47" s="80"/>
      <c r="V47" s="365"/>
      <c r="W47" s="365"/>
      <c r="X47" s="365"/>
      <c r="Y47" s="365"/>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1"/>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t="e">
        <f t="shared" ref="A61:A68" si="1">X31</f>
        <v>#REF!</v>
      </c>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si="1"/>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T65" s="367"/>
      <c r="U65" s="367"/>
      <c r="V65" s="112"/>
      <c r="X65" s="24"/>
      <c r="Y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I90" si="9">SUM(C$82:C$89)</f>
        <v>0</v>
      </c>
      <c r="D90" s="53">
        <f t="shared" si="9"/>
        <v>0</v>
      </c>
      <c r="E90" s="53">
        <f t="shared" si="9"/>
        <v>0</v>
      </c>
      <c r="F90" s="53">
        <f t="shared" si="9"/>
        <v>0</v>
      </c>
      <c r="G90" s="53">
        <f t="shared" si="9"/>
        <v>0</v>
      </c>
      <c r="H90" s="53">
        <f t="shared" si="9"/>
        <v>0</v>
      </c>
      <c r="I90" s="53">
        <f t="shared" si="9"/>
        <v>0</v>
      </c>
      <c r="J90" s="89"/>
      <c r="K90" s="89"/>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12"/>
      <c r="N92" s="12"/>
      <c r="O92" s="30"/>
      <c r="P92" s="30"/>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8"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9"/>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426"/>
      <c r="C113" s="427"/>
      <c r="D113" s="427"/>
      <c r="E113" s="427"/>
      <c r="F113" s="428"/>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426"/>
      <c r="C114" s="427"/>
      <c r="D114" s="427"/>
      <c r="E114" s="427"/>
      <c r="F114" s="428"/>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426"/>
      <c r="C115" s="427"/>
      <c r="D115" s="427"/>
      <c r="E115" s="427"/>
      <c r="F115" s="428"/>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426"/>
      <c r="C116" s="427"/>
      <c r="D116" s="427"/>
      <c r="E116" s="427"/>
      <c r="F116" s="428"/>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426"/>
      <c r="C117" s="427"/>
      <c r="D117" s="427"/>
      <c r="E117" s="427"/>
      <c r="F117" s="428"/>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426"/>
      <c r="C118" s="427"/>
      <c r="D118" s="427"/>
      <c r="E118" s="427"/>
      <c r="F118" s="428"/>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426"/>
      <c r="C119" s="427"/>
      <c r="D119" s="427"/>
      <c r="E119" s="427"/>
      <c r="F119" s="428"/>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426"/>
      <c r="C120" s="427"/>
      <c r="D120" s="427"/>
      <c r="E120" s="427"/>
      <c r="F120" s="428"/>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426"/>
      <c r="C121" s="427"/>
      <c r="D121" s="427"/>
      <c r="E121" s="427"/>
      <c r="F121" s="428"/>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426"/>
      <c r="C122" s="427"/>
      <c r="D122" s="427"/>
      <c r="E122" s="427"/>
      <c r="F122" s="428"/>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344"/>
      <c r="C123" s="345"/>
      <c r="D123" s="346"/>
      <c r="E123" s="344"/>
      <c r="F123" s="346"/>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52"/>
      <c r="C143" s="352"/>
      <c r="D143" s="352"/>
      <c r="E143" s="352"/>
      <c r="F143" s="352"/>
      <c r="G143" s="251"/>
      <c r="H143" s="302"/>
      <c r="I143" s="249"/>
      <c r="J143" s="302"/>
      <c r="K143" s="249"/>
      <c r="L143" s="249"/>
      <c r="M143" s="249"/>
      <c r="N143" s="250"/>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52"/>
      <c r="C144" s="352"/>
      <c r="D144" s="352"/>
      <c r="E144" s="352"/>
      <c r="F144" s="352"/>
      <c r="G144" s="251"/>
      <c r="H144" s="302"/>
      <c r="I144" s="249"/>
      <c r="J144" s="302"/>
      <c r="K144" s="249"/>
      <c r="L144" s="249"/>
      <c r="M144" s="249"/>
      <c r="N144" s="250"/>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52"/>
      <c r="C145" s="352"/>
      <c r="D145" s="352"/>
      <c r="E145" s="352"/>
      <c r="F145" s="352"/>
      <c r="G145" s="251"/>
      <c r="H145" s="302"/>
      <c r="I145" s="249"/>
      <c r="J145" s="302"/>
      <c r="K145" s="249"/>
      <c r="L145" s="249"/>
      <c r="M145" s="249"/>
      <c r="N145" s="250"/>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52"/>
      <c r="C146" s="352"/>
      <c r="D146" s="352"/>
      <c r="E146" s="352"/>
      <c r="F146" s="352"/>
      <c r="G146" s="251"/>
      <c r="H146" s="302"/>
      <c r="I146" s="249"/>
      <c r="J146" s="302"/>
      <c r="K146" s="249"/>
      <c r="L146" s="249"/>
      <c r="M146" s="249"/>
      <c r="N146" s="250"/>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52"/>
      <c r="C147" s="352"/>
      <c r="D147" s="352"/>
      <c r="E147" s="352"/>
      <c r="F147" s="352"/>
      <c r="G147" s="251"/>
      <c r="H147" s="302"/>
      <c r="I147" s="249"/>
      <c r="J147" s="302"/>
      <c r="K147" s="249"/>
      <c r="L147" s="249"/>
      <c r="M147" s="249"/>
      <c r="N147" s="250"/>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52"/>
      <c r="C148" s="352"/>
      <c r="D148" s="352"/>
      <c r="E148" s="352"/>
      <c r="F148" s="352"/>
      <c r="G148" s="251"/>
      <c r="H148" s="302"/>
      <c r="I148" s="249"/>
      <c r="J148" s="302"/>
      <c r="K148" s="249"/>
      <c r="L148" s="249"/>
      <c r="M148" s="249"/>
      <c r="N148" s="250"/>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52"/>
      <c r="C149" s="352"/>
      <c r="D149" s="352"/>
      <c r="E149" s="352"/>
      <c r="F149" s="352"/>
      <c r="G149" s="251"/>
      <c r="H149" s="302"/>
      <c r="I149" s="249"/>
      <c r="J149" s="302"/>
      <c r="K149" s="249"/>
      <c r="L149" s="249"/>
      <c r="M149" s="249"/>
      <c r="N149" s="250"/>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52"/>
      <c r="C150" s="352"/>
      <c r="D150" s="352"/>
      <c r="E150" s="352"/>
      <c r="F150" s="352"/>
      <c r="G150" s="251"/>
      <c r="H150" s="302"/>
      <c r="I150" s="249"/>
      <c r="J150" s="302"/>
      <c r="K150" s="249"/>
      <c r="L150" s="249"/>
      <c r="M150" s="249"/>
      <c r="N150" s="250"/>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52"/>
      <c r="C151" s="352"/>
      <c r="D151" s="352"/>
      <c r="E151" s="352"/>
      <c r="F151" s="352"/>
      <c r="G151" s="251"/>
      <c r="H151" s="302"/>
      <c r="I151" s="249"/>
      <c r="J151" s="302"/>
      <c r="K151" s="249"/>
      <c r="L151" s="249"/>
      <c r="M151" s="249"/>
      <c r="N151" s="250"/>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52"/>
      <c r="C152" s="352"/>
      <c r="D152" s="352"/>
      <c r="E152" s="352"/>
      <c r="F152" s="352"/>
      <c r="G152" s="251"/>
      <c r="H152" s="302"/>
      <c r="I152" s="249"/>
      <c r="J152" s="302"/>
      <c r="K152" s="249"/>
      <c r="L152" s="249"/>
      <c r="M152" s="249"/>
      <c r="N152" s="250"/>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52"/>
      <c r="C172" s="352"/>
      <c r="D172" s="352"/>
      <c r="E172" s="352"/>
      <c r="F172" s="352"/>
      <c r="G172" s="251"/>
      <c r="H172" s="302"/>
      <c r="I172" s="249"/>
      <c r="J172" s="302"/>
      <c r="K172" s="249"/>
      <c r="L172" s="249"/>
      <c r="M172" s="249"/>
      <c r="N172" s="250"/>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52"/>
      <c r="C173" s="352"/>
      <c r="D173" s="352"/>
      <c r="E173" s="352"/>
      <c r="F173" s="352"/>
      <c r="G173" s="251"/>
      <c r="H173" s="302"/>
      <c r="I173" s="249"/>
      <c r="J173" s="302"/>
      <c r="K173" s="249"/>
      <c r="L173" s="249"/>
      <c r="M173" s="249"/>
      <c r="N173" s="250"/>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52"/>
      <c r="C174" s="352"/>
      <c r="D174" s="352"/>
      <c r="E174" s="352"/>
      <c r="F174" s="352"/>
      <c r="G174" s="251"/>
      <c r="H174" s="302"/>
      <c r="I174" s="249"/>
      <c r="J174" s="302"/>
      <c r="K174" s="249"/>
      <c r="L174" s="249"/>
      <c r="M174" s="249"/>
      <c r="N174" s="250"/>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52"/>
      <c r="C175" s="352"/>
      <c r="D175" s="352"/>
      <c r="E175" s="352"/>
      <c r="F175" s="352"/>
      <c r="G175" s="251"/>
      <c r="H175" s="302"/>
      <c r="I175" s="249"/>
      <c r="J175" s="302"/>
      <c r="K175" s="249"/>
      <c r="L175" s="249"/>
      <c r="M175" s="249"/>
      <c r="N175" s="250"/>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52"/>
      <c r="C176" s="352"/>
      <c r="D176" s="352"/>
      <c r="E176" s="352"/>
      <c r="F176" s="352"/>
      <c r="G176" s="251"/>
      <c r="H176" s="302"/>
      <c r="I176" s="249"/>
      <c r="J176" s="302"/>
      <c r="K176" s="249"/>
      <c r="L176" s="249"/>
      <c r="M176" s="249"/>
      <c r="N176" s="250"/>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52"/>
      <c r="C177" s="352"/>
      <c r="D177" s="352"/>
      <c r="E177" s="352"/>
      <c r="F177" s="352"/>
      <c r="G177" s="251"/>
      <c r="H177" s="302"/>
      <c r="I177" s="249"/>
      <c r="J177" s="302"/>
      <c r="K177" s="249"/>
      <c r="L177" s="249"/>
      <c r="M177" s="249"/>
      <c r="N177" s="250"/>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52"/>
      <c r="C178" s="352"/>
      <c r="D178" s="352"/>
      <c r="E178" s="352"/>
      <c r="F178" s="352"/>
      <c r="G178" s="251"/>
      <c r="H178" s="302"/>
      <c r="I178" s="249"/>
      <c r="J178" s="302"/>
      <c r="K178" s="249"/>
      <c r="L178" s="249"/>
      <c r="M178" s="249"/>
      <c r="N178" s="250"/>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52"/>
      <c r="C179" s="352"/>
      <c r="D179" s="352"/>
      <c r="E179" s="352"/>
      <c r="F179" s="352"/>
      <c r="G179" s="251"/>
      <c r="H179" s="302"/>
      <c r="I179" s="249"/>
      <c r="J179" s="302"/>
      <c r="K179" s="249"/>
      <c r="L179" s="249"/>
      <c r="M179" s="249"/>
      <c r="N179" s="250"/>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52"/>
      <c r="C180" s="352"/>
      <c r="D180" s="352"/>
      <c r="E180" s="352"/>
      <c r="F180" s="352"/>
      <c r="G180" s="251"/>
      <c r="H180" s="302"/>
      <c r="I180" s="249"/>
      <c r="J180" s="302"/>
      <c r="K180" s="249"/>
      <c r="L180" s="249"/>
      <c r="M180" s="249"/>
      <c r="N180" s="250"/>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52"/>
      <c r="C181" s="352"/>
      <c r="D181" s="352"/>
      <c r="E181" s="352"/>
      <c r="F181" s="352"/>
      <c r="G181" s="251"/>
      <c r="H181" s="302"/>
      <c r="I181" s="249"/>
      <c r="J181" s="302"/>
      <c r="K181" s="249"/>
      <c r="L181" s="249"/>
      <c r="M181" s="249"/>
      <c r="N181" s="250"/>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226</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52"/>
      <c r="C201" s="352"/>
      <c r="D201" s="352"/>
      <c r="E201" s="352"/>
      <c r="F201" s="352"/>
      <c r="G201" s="251"/>
      <c r="H201" s="249"/>
      <c r="I201" s="249"/>
      <c r="J201" s="302"/>
      <c r="K201" s="249"/>
      <c r="L201" s="249"/>
      <c r="M201" s="249"/>
      <c r="N201" s="250"/>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52"/>
      <c r="C202" s="352"/>
      <c r="D202" s="352"/>
      <c r="E202" s="352"/>
      <c r="F202" s="352"/>
      <c r="G202" s="251"/>
      <c r="H202" s="249"/>
      <c r="I202" s="249"/>
      <c r="J202" s="302"/>
      <c r="K202" s="249"/>
      <c r="L202" s="249"/>
      <c r="M202" s="249"/>
      <c r="N202" s="250"/>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52"/>
      <c r="C203" s="352"/>
      <c r="D203" s="352"/>
      <c r="E203" s="352"/>
      <c r="F203" s="352"/>
      <c r="G203" s="251"/>
      <c r="H203" s="249"/>
      <c r="I203" s="249"/>
      <c r="J203" s="302"/>
      <c r="K203" s="249"/>
      <c r="L203" s="249"/>
      <c r="M203" s="249"/>
      <c r="N203" s="250"/>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52"/>
      <c r="C204" s="352"/>
      <c r="D204" s="352"/>
      <c r="E204" s="352"/>
      <c r="F204" s="352"/>
      <c r="G204" s="251"/>
      <c r="H204" s="249"/>
      <c r="I204" s="249"/>
      <c r="J204" s="302"/>
      <c r="K204" s="249"/>
      <c r="L204" s="249"/>
      <c r="M204" s="249"/>
      <c r="N204" s="250"/>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52"/>
      <c r="C205" s="352"/>
      <c r="D205" s="352"/>
      <c r="E205" s="352"/>
      <c r="F205" s="352"/>
      <c r="G205" s="251"/>
      <c r="H205" s="249"/>
      <c r="I205" s="249"/>
      <c r="J205" s="302"/>
      <c r="K205" s="249"/>
      <c r="L205" s="249"/>
      <c r="M205" s="249"/>
      <c r="N205" s="250"/>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52"/>
      <c r="C206" s="352"/>
      <c r="D206" s="352"/>
      <c r="E206" s="352"/>
      <c r="F206" s="352"/>
      <c r="G206" s="251"/>
      <c r="H206" s="249"/>
      <c r="I206" s="249"/>
      <c r="J206" s="302"/>
      <c r="K206" s="249"/>
      <c r="L206" s="249"/>
      <c r="M206" s="249"/>
      <c r="N206" s="250"/>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52"/>
      <c r="C207" s="352"/>
      <c r="D207" s="352"/>
      <c r="E207" s="352"/>
      <c r="F207" s="352"/>
      <c r="G207" s="251"/>
      <c r="H207" s="249"/>
      <c r="I207" s="249"/>
      <c r="J207" s="302"/>
      <c r="K207" s="249"/>
      <c r="L207" s="249"/>
      <c r="M207" s="249"/>
      <c r="N207" s="250"/>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52"/>
      <c r="C208" s="352"/>
      <c r="D208" s="352"/>
      <c r="E208" s="352"/>
      <c r="F208" s="352"/>
      <c r="G208" s="251"/>
      <c r="H208" s="249"/>
      <c r="I208" s="249"/>
      <c r="J208" s="302"/>
      <c r="K208" s="249"/>
      <c r="L208" s="249"/>
      <c r="M208" s="249"/>
      <c r="N208" s="250"/>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52"/>
      <c r="C209" s="352"/>
      <c r="D209" s="352"/>
      <c r="E209" s="352"/>
      <c r="F209" s="352"/>
      <c r="G209" s="251"/>
      <c r="H209" s="249"/>
      <c r="I209" s="249"/>
      <c r="J209" s="302"/>
      <c r="K209" s="249"/>
      <c r="L209" s="249"/>
      <c r="M209" s="249"/>
      <c r="N209" s="250"/>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52"/>
      <c r="C210" s="352"/>
      <c r="D210" s="352"/>
      <c r="E210" s="352"/>
      <c r="F210" s="352"/>
      <c r="G210" s="251"/>
      <c r="H210" s="249"/>
      <c r="I210" s="249"/>
      <c r="J210" s="302"/>
      <c r="K210" s="249"/>
      <c r="L210" s="249"/>
      <c r="M210" s="249"/>
      <c r="N210" s="250"/>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76"/>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76"/>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76"/>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76"/>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76"/>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76"/>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Infrastrutture e lavori / Costs for infrastructure and works</v>
      </c>
      <c r="B234" s="76"/>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76"/>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76"/>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76"/>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76"/>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291"/>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291"/>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291"/>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291"/>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291"/>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291"/>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291"/>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291"/>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291"/>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291"/>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291"/>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291"/>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291"/>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Psx5h1xXExmZzICVNOCbVwieAH1YBqrIbm1sCkpeD5she4H9hFAypG5G3wZVuQFujsqZIZbYkfTF+GeIJUodHA==" saltValue="lnsCNjypDjSFWNzxsAqt6g==" spinCount="100000" sheet="1" objects="1" scenarios="1" formatCells="0" formatColumns="0" formatRows="0" insertRows="0" insertHyperlinks="0" sort="0" autoFilter="0" pivotTables="0"/>
  <dataConsolidate/>
  <mergeCells count="225">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E209:F209"/>
    <mergeCell ref="E203:F203"/>
    <mergeCell ref="B204:D204"/>
    <mergeCell ref="E204:F204"/>
    <mergeCell ref="B205:D205"/>
    <mergeCell ref="E205:F205"/>
    <mergeCell ref="B206:D206"/>
    <mergeCell ref="E206:F206"/>
    <mergeCell ref="B203:D203"/>
    <mergeCell ref="AT170:AW170"/>
    <mergeCell ref="AX170:BA170"/>
    <mergeCell ref="B180:D180"/>
    <mergeCell ref="E180:F180"/>
    <mergeCell ref="B181:D181"/>
    <mergeCell ref="E181:F181"/>
    <mergeCell ref="N186:O192"/>
    <mergeCell ref="A198:O198"/>
    <mergeCell ref="B177:D177"/>
    <mergeCell ref="E177:F177"/>
    <mergeCell ref="B178:D178"/>
    <mergeCell ref="E178:F178"/>
    <mergeCell ref="B179:D179"/>
    <mergeCell ref="E179:F179"/>
    <mergeCell ref="A169:O169"/>
    <mergeCell ref="A170:A181"/>
    <mergeCell ref="B170:D171"/>
    <mergeCell ref="E170:F171"/>
    <mergeCell ref="G170:G171"/>
    <mergeCell ref="H170:O170"/>
    <mergeCell ref="B173:D173"/>
    <mergeCell ref="BB170:BE170"/>
    <mergeCell ref="BF170:BF171"/>
    <mergeCell ref="B172:D172"/>
    <mergeCell ref="E172:F172"/>
    <mergeCell ref="V170:Y170"/>
    <mergeCell ref="Z170:AC170"/>
    <mergeCell ref="AD170:AG170"/>
    <mergeCell ref="AH170:AK170"/>
    <mergeCell ref="AL170:AO170"/>
    <mergeCell ref="AP170:AS170"/>
    <mergeCell ref="E173:F173"/>
    <mergeCell ref="B174:D174"/>
    <mergeCell ref="E174:F174"/>
    <mergeCell ref="B175:D175"/>
    <mergeCell ref="E175:F175"/>
    <mergeCell ref="B176:D176"/>
    <mergeCell ref="E176:F176"/>
    <mergeCell ref="B146:D146"/>
    <mergeCell ref="E146:F146"/>
    <mergeCell ref="B147:D147"/>
    <mergeCell ref="E147:F147"/>
    <mergeCell ref="B148:D148"/>
    <mergeCell ref="E148:F148"/>
    <mergeCell ref="B152:D152"/>
    <mergeCell ref="E152:F152"/>
    <mergeCell ref="N157:O163"/>
    <mergeCell ref="BF141:BF142"/>
    <mergeCell ref="B143:D143"/>
    <mergeCell ref="E143:F143"/>
    <mergeCell ref="V141:Y141"/>
    <mergeCell ref="Z141:AC141"/>
    <mergeCell ref="AD141:AG141"/>
    <mergeCell ref="AH141:AK141"/>
    <mergeCell ref="AL141:AO141"/>
    <mergeCell ref="AP141:AS141"/>
    <mergeCell ref="N125:O131"/>
    <mergeCell ref="AT111:AW111"/>
    <mergeCell ref="AX111:BA111"/>
    <mergeCell ref="BB111:BE111"/>
    <mergeCell ref="A139:O139"/>
    <mergeCell ref="A140:O140"/>
    <mergeCell ref="A141:A152"/>
    <mergeCell ref="B141:D142"/>
    <mergeCell ref="E141:F142"/>
    <mergeCell ref="G141:G142"/>
    <mergeCell ref="H141:O141"/>
    <mergeCell ref="B144:D144"/>
    <mergeCell ref="E144:F144"/>
    <mergeCell ref="B145:D145"/>
    <mergeCell ref="AT141:AW141"/>
    <mergeCell ref="AX141:BA141"/>
    <mergeCell ref="BB141:BE141"/>
    <mergeCell ref="B149:D149"/>
    <mergeCell ref="E149:F149"/>
    <mergeCell ref="B150:D150"/>
    <mergeCell ref="E150:F150"/>
    <mergeCell ref="B151:D151"/>
    <mergeCell ref="E151:F151"/>
    <mergeCell ref="E145:F145"/>
    <mergeCell ref="T96:U96"/>
    <mergeCell ref="BF111:BF112"/>
    <mergeCell ref="B113:F113"/>
    <mergeCell ref="B114:F114"/>
    <mergeCell ref="V111:Y111"/>
    <mergeCell ref="Z111:AC111"/>
    <mergeCell ref="AD111:AG111"/>
    <mergeCell ref="AH111:AK111"/>
    <mergeCell ref="AL111:AO111"/>
    <mergeCell ref="AP111:AS111"/>
    <mergeCell ref="T89:U89"/>
    <mergeCell ref="T90:U90"/>
    <mergeCell ref="T95:U95"/>
    <mergeCell ref="T103:U103"/>
    <mergeCell ref="T104:U104"/>
    <mergeCell ref="A110:O110"/>
    <mergeCell ref="A111:A122"/>
    <mergeCell ref="B111:F112"/>
    <mergeCell ref="G111:G112"/>
    <mergeCell ref="H111:O111"/>
    <mergeCell ref="B115:F115"/>
    <mergeCell ref="B116:F116"/>
    <mergeCell ref="B117:F117"/>
    <mergeCell ref="B118:F118"/>
    <mergeCell ref="B119:F119"/>
    <mergeCell ref="B120:F120"/>
    <mergeCell ref="B121:F121"/>
    <mergeCell ref="B122:F122"/>
    <mergeCell ref="T102:U102"/>
    <mergeCell ref="T101:U101"/>
    <mergeCell ref="T100:U100"/>
    <mergeCell ref="T99:U99"/>
    <mergeCell ref="T98:U98"/>
    <mergeCell ref="T97:U97"/>
    <mergeCell ref="B54:C54"/>
    <mergeCell ref="E54:F54"/>
    <mergeCell ref="B47:G47"/>
    <mergeCell ref="T83:U83"/>
    <mergeCell ref="T84:U84"/>
    <mergeCell ref="T85:U85"/>
    <mergeCell ref="T86:U86"/>
    <mergeCell ref="T87:U87"/>
    <mergeCell ref="T88:U88"/>
    <mergeCell ref="A73:C73"/>
    <mergeCell ref="A74:C74"/>
    <mergeCell ref="A76:O76"/>
    <mergeCell ref="A80:P80"/>
    <mergeCell ref="T81:U81"/>
    <mergeCell ref="T82:U82"/>
    <mergeCell ref="T44:U44"/>
    <mergeCell ref="K63:L69"/>
    <mergeCell ref="N63:O69"/>
    <mergeCell ref="T45:U45"/>
    <mergeCell ref="T46:U46"/>
    <mergeCell ref="T65:U65"/>
    <mergeCell ref="T66:U66"/>
    <mergeCell ref="T67:U67"/>
    <mergeCell ref="T68:U68"/>
    <mergeCell ref="T69:U69"/>
    <mergeCell ref="BB47:BE47"/>
    <mergeCell ref="BF47:BF48"/>
    <mergeCell ref="B48:C48"/>
    <mergeCell ref="E48:F48"/>
    <mergeCell ref="V47:Y47"/>
    <mergeCell ref="Z47:AC47"/>
    <mergeCell ref="AD47:AG47"/>
    <mergeCell ref="AH47:AK47"/>
    <mergeCell ref="AL47:AO47"/>
    <mergeCell ref="AP47:AS47"/>
    <mergeCell ref="AT47:AW47"/>
    <mergeCell ref="AX47:BA47"/>
    <mergeCell ref="A36:M36"/>
    <mergeCell ref="A39:C39"/>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5:C55"/>
    <mergeCell ref="E55:F55"/>
    <mergeCell ref="K125:L131"/>
    <mergeCell ref="B123:D123"/>
    <mergeCell ref="E123:F123"/>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s>
  <conditionalFormatting sqref="I163">
    <cfRule type="cellIs" dxfId="5" priority="3" stopIfTrue="1" operator="notEqual">
      <formula>$O$153</formula>
    </cfRule>
  </conditionalFormatting>
  <conditionalFormatting sqref="D32">
    <cfRule type="cellIs" dxfId="4" priority="1" stopIfTrue="1" operator="notEqual">
      <formula>$D$13</formula>
    </cfRule>
  </conditionalFormatting>
  <dataValidations count="28">
    <dataValidation type="list" allowBlank="1" showInputMessage="1" showErrorMessage="1" promptTitle="Menù a tendina / Dropdown menu" prompt="Seleziona una delle opzioni / select one option" sqref="D40">
      <formula1>$E$39:$E$40</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B28:B29">
      <formula1>$E$28:$E$29</formula1>
    </dataValidation>
    <dataValidation errorStyle="warning" allowBlank="1" showInputMessage="1" showErrorMessage="1" sqref="K130"/>
    <dataValidation allowBlank="1" showInputMessage="1" showErrorMessage="1" prompt="Calcolato automaticamente / automatically calculated" sqref="D16"/>
    <dataValidation allowBlank="1" showInputMessage="1" showErrorMessage="1" prompt="Elencare e giustificare le infrastrutture compresi la proprietà e gli obiettivi futuri dell’investimento / Veuillez lister et justifier l’investissement y compris la propriété et objectifs futurs de l’investissement_x000a__x000a_" sqref="B201:D210"/>
    <dataValidation allowBlank="1" showInputMessage="1" showErrorMessage="1" prompt="Elencare e giustificare l’impiego di attrezzature per il progetto / List and justify the use of equipment for the project _x000a__x000a_" sqref="B172:D181 B113:B122 C114:D122"/>
    <dataValidation allowBlank="1" showInputMessage="1" showErrorMessage="1" prompt="Elencare i contratti con gli esperti esterni e fornitori di servizi e descrivere il loro legame con le attività di progetto / list the contracts with the external expertise and services and describes their connection with the project activities _x000a_" sqref="B143:D152"/>
    <dataValidation type="list" operator="equal" allowBlank="1" showInputMessage="1" promptTitle="Menù a tendina / Dropdown menu" prompt="Seleziona una delle opzioni / Select one option" sqref="D7:E7">
      <formula1>$F$6:$F$7</formula1>
    </dataValidation>
    <dataValidation allowBlank="1" showInputMessage="1" showErrorMessage="1" promptTitle="Attenzione / Attention:" prompt="MAX 40%" sqref="P59:R59"/>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ErrorMessage="1" prompt="Dato preimpostato, editabile_x000a_" sqref="O92:R92"/>
    <dataValidation allowBlank="1" showInputMessage="1" showErrorMessage="1" prompt="Si calcola automaticamente, al netto di eventuali entrate nette e cofinanziamento aggiuntivo / Automatically calculated, considering the eventually net revenue + additional co-financing" sqref="D14"/>
    <dataValidation type="list" allowBlank="1" showInputMessage="1" showErrorMessage="1" promptTitle="Menù a tendina / Dropdown menu" prompt="Seleziona una delle opzioni / select one option" sqref="D21">
      <formula1>$F$18:$F$20</formula1>
    </dataValidation>
    <dataValidation allowBlank="1" showErrorMessage="1" promptTitle="Menù a tendina / Menu déroulant" prompt="Seleziona una delle opzioni / Choisissez une option" sqref="E143:F152 E172:F181 E201:F210 G49:G58 E114:F122"/>
    <dataValidation type="list" allowBlank="1" showInputMessage="1" showErrorMessage="1" promptTitle="Menù a tendina / Dropdown menu" prompt="Seleziona una delle opzioni / Select one option" sqref="B49:C58">
      <formula1>$T$31:$T$37</formula1>
    </dataValidation>
    <dataValidation type="list" allowBlank="1" showInputMessage="1" showErrorMessage="1" promptTitle="Menù a tendina / Dropdown menu" prompt="Seleziona una delle opzioni / Select one option" sqref="K172:K181 K201:K210 K143:K152 K49:K58 K114:K122">
      <formula1>$S$31:$S$46</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43:H152 H201:H210 H172:H181 H49:H58 H114:H122">
      <formula1>$Y$31:$Y$32</formula1>
    </dataValidation>
    <dataValidation type="list" allowBlank="1" showInputMessage="1" showErrorMessage="1" promptTitle="Menù a tendina / Dropdown menu" prompt="Seleziona una delle opzioni / select one option" sqref="D49:D58">
      <formula1>$U$31:$U$32</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9" manualBreakCount="9">
    <brk id="33" max="15" man="1"/>
    <brk id="71" max="16383"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90 I133 I163 I192 I221 I235" 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Title="Menù a tendina / Dropdown menu" prompt="Seleziona una delle opzioni / Select one option">
          <x14:formula1>
            <xm:f>Page_2!$A$35:$A$40</xm:f>
          </x14:formula1>
          <xm:sqref>I49:I58 I201:I210 I172:I181 I143:I152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IZ256"/>
  <sheetViews>
    <sheetView view="pageBreakPreview" zoomScale="70" zoomScaleNormal="80" zoomScaleSheetLayoutView="70" zoomScalePageLayoutView="85" workbookViewId="0">
      <selection activeCell="F17" sqref="F17"/>
    </sheetView>
  </sheetViews>
  <sheetFormatPr defaultColWidth="9.140625" defaultRowHeight="15" customHeight="1"/>
  <cols>
    <col min="1" max="1" width="33.28515625" style="2" customWidth="1"/>
    <col min="2" max="2" width="13.28515625" style="2" customWidth="1"/>
    <col min="3" max="3" width="14.42578125" style="2" customWidth="1"/>
    <col min="4" max="4" width="17.140625" style="2" customWidth="1"/>
    <col min="5" max="5" width="14.5703125" style="2" customWidth="1"/>
    <col min="6" max="6" width="14.28515625" style="2" customWidth="1"/>
    <col min="7" max="7" width="14" style="2" customWidth="1"/>
    <col min="8" max="8" width="14.7109375" style="2" customWidth="1"/>
    <col min="9" max="9" width="15.7109375" style="2" customWidth="1"/>
    <col min="10" max="10" width="14.28515625" style="2" customWidth="1"/>
    <col min="11" max="11" width="19.85546875" style="2" customWidth="1"/>
    <col min="12" max="12" width="14.140625" style="2" customWidth="1"/>
    <col min="13" max="14" width="14.5703125" style="2" customWidth="1"/>
    <col min="15" max="16" width="17.28515625" style="2" customWidth="1"/>
    <col min="17" max="18" width="17.28515625" style="2" hidden="1" customWidth="1"/>
    <col min="19" max="19" width="10.42578125" style="2" hidden="1" customWidth="1"/>
    <col min="20" max="20" width="9" style="2" hidden="1" customWidth="1"/>
    <col min="21" max="21" width="6.85546875" style="2" hidden="1" customWidth="1"/>
    <col min="22" max="25" width="13.140625" style="2" hidden="1" customWidth="1"/>
    <col min="26" max="58" width="13.140625" style="2" customWidth="1"/>
    <col min="59" max="16384" width="9.140625" style="2"/>
  </cols>
  <sheetData>
    <row r="1" spans="1:18" ht="18" customHeight="1">
      <c r="A1" s="78" t="s">
        <v>217</v>
      </c>
      <c r="B1" s="1"/>
      <c r="C1" s="1"/>
      <c r="D1" s="1"/>
      <c r="E1" s="1"/>
      <c r="F1" s="1"/>
      <c r="G1" s="1"/>
      <c r="H1" s="1"/>
      <c r="I1" s="1"/>
      <c r="J1" s="1"/>
      <c r="K1" s="1"/>
      <c r="L1" s="1"/>
      <c r="M1" s="1"/>
      <c r="N1" s="1"/>
      <c r="O1" s="1"/>
      <c r="P1" s="1"/>
      <c r="Q1" s="1"/>
      <c r="R1" s="1"/>
    </row>
    <row r="2" spans="1:18" ht="10.5" customHeight="1">
      <c r="A2" s="3"/>
      <c r="B2" s="4"/>
      <c r="C2" s="4"/>
      <c r="D2" s="4"/>
      <c r="E2" s="4"/>
      <c r="F2" s="4"/>
      <c r="G2" s="4"/>
      <c r="H2" s="4"/>
      <c r="I2" s="4"/>
      <c r="J2" s="4"/>
      <c r="K2" s="4"/>
      <c r="L2" s="4"/>
      <c r="M2" s="4"/>
      <c r="N2" s="4"/>
      <c r="O2" s="1"/>
      <c r="P2" s="1"/>
      <c r="Q2" s="1"/>
      <c r="R2" s="1"/>
    </row>
    <row r="3" spans="1:18" ht="30" customHeight="1">
      <c r="A3" s="351" t="s">
        <v>87</v>
      </c>
      <c r="B3" s="351"/>
      <c r="C3" s="351"/>
      <c r="D3" s="360"/>
      <c r="E3" s="360"/>
      <c r="F3" s="55" t="s">
        <v>2</v>
      </c>
      <c r="G3" s="56"/>
      <c r="H3" s="54"/>
      <c r="I3" s="54"/>
      <c r="J3" s="1"/>
      <c r="K3" s="1"/>
      <c r="L3" s="1"/>
      <c r="M3" s="1"/>
      <c r="N3" s="1"/>
      <c r="O3" s="1"/>
      <c r="P3" s="1"/>
      <c r="Q3" s="1"/>
      <c r="R3" s="1"/>
    </row>
    <row r="4" spans="1:18" ht="15" customHeight="1">
      <c r="A4" s="347" t="s">
        <v>88</v>
      </c>
      <c r="B4" s="347"/>
      <c r="C4" s="347"/>
      <c r="D4" s="361" t="str">
        <f>Page_2!A23</f>
        <v>PP7</v>
      </c>
      <c r="E4" s="361"/>
      <c r="F4" s="55" t="s">
        <v>50</v>
      </c>
      <c r="G4" s="56"/>
      <c r="H4" s="54"/>
      <c r="I4" s="54"/>
      <c r="J4" s="1"/>
      <c r="K4" s="1"/>
      <c r="L4" s="1"/>
      <c r="M4" s="1"/>
      <c r="N4" s="1"/>
      <c r="O4" s="1"/>
      <c r="P4" s="1"/>
      <c r="Q4" s="1"/>
      <c r="R4" s="1"/>
    </row>
    <row r="5" spans="1:18" ht="15" customHeight="1">
      <c r="A5" s="347" t="s">
        <v>170</v>
      </c>
      <c r="B5" s="347"/>
      <c r="C5" s="347"/>
      <c r="D5" s="360"/>
      <c r="E5" s="360"/>
      <c r="F5" s="55" t="s">
        <v>5</v>
      </c>
      <c r="G5" s="56"/>
      <c r="H5" s="54"/>
      <c r="I5" s="54"/>
      <c r="J5" s="1"/>
      <c r="K5" s="1"/>
      <c r="L5" s="1"/>
      <c r="M5" s="1"/>
      <c r="N5" s="1"/>
      <c r="O5" s="1"/>
      <c r="P5" s="1"/>
      <c r="Q5" s="1"/>
      <c r="R5" s="1"/>
    </row>
    <row r="6" spans="1:18" ht="15" customHeight="1">
      <c r="A6" s="347" t="s">
        <v>45</v>
      </c>
      <c r="B6" s="347"/>
      <c r="C6" s="347"/>
      <c r="D6" s="360"/>
      <c r="E6" s="360"/>
      <c r="F6" s="55" t="s">
        <v>7</v>
      </c>
      <c r="G6" s="56"/>
      <c r="H6" s="54"/>
      <c r="I6" s="54"/>
      <c r="J6" s="1"/>
      <c r="K6" s="1"/>
      <c r="L6" s="1"/>
      <c r="M6" s="1"/>
      <c r="N6" s="1"/>
      <c r="O6" s="1"/>
      <c r="P6" s="1"/>
      <c r="Q6" s="1"/>
      <c r="R6" s="1"/>
    </row>
    <row r="7" spans="1:18" ht="32.25" customHeight="1">
      <c r="A7" s="347" t="s">
        <v>46</v>
      </c>
      <c r="B7" s="347"/>
      <c r="C7" s="347"/>
      <c r="D7" s="360"/>
      <c r="E7" s="360"/>
      <c r="F7" s="55" t="s">
        <v>51</v>
      </c>
      <c r="G7" s="57"/>
      <c r="H7" s="54"/>
      <c r="I7" s="54"/>
      <c r="J7" s="118"/>
      <c r="K7" s="118"/>
      <c r="L7" s="1"/>
      <c r="M7" s="1"/>
      <c r="N7" s="1"/>
      <c r="O7" s="1"/>
      <c r="P7" s="1"/>
      <c r="Q7" s="1"/>
      <c r="R7" s="1"/>
    </row>
    <row r="8" spans="1:18" ht="51" customHeight="1">
      <c r="A8" s="347" t="s">
        <v>215</v>
      </c>
      <c r="B8" s="347"/>
      <c r="C8" s="347"/>
      <c r="D8" s="360"/>
      <c r="E8" s="360"/>
      <c r="F8" s="1"/>
      <c r="G8" s="1"/>
      <c r="H8" s="1"/>
      <c r="I8" s="6"/>
      <c r="J8" s="1"/>
      <c r="K8" s="1"/>
      <c r="L8" s="1"/>
      <c r="M8" s="1"/>
      <c r="N8" s="1"/>
      <c r="O8" s="1"/>
      <c r="P8" s="1"/>
      <c r="Q8" s="1"/>
      <c r="R8" s="1"/>
    </row>
    <row r="9" spans="1:18" ht="12.75" customHeight="1">
      <c r="A9" s="1"/>
      <c r="B9" s="1"/>
      <c r="C9" s="1"/>
      <c r="D9" s="1"/>
      <c r="E9" s="1"/>
      <c r="F9" s="1"/>
      <c r="G9" s="1"/>
      <c r="H9" s="1"/>
      <c r="I9" s="6"/>
      <c r="J9" s="1"/>
      <c r="K9" s="1"/>
      <c r="L9" s="1"/>
      <c r="M9" s="1"/>
      <c r="N9" s="1"/>
      <c r="O9" s="1"/>
      <c r="P9" s="1"/>
      <c r="Q9" s="1"/>
      <c r="R9" s="1"/>
    </row>
    <row r="10" spans="1:18" ht="16.5" customHeight="1">
      <c r="A10" s="78" t="s">
        <v>216</v>
      </c>
      <c r="B10" s="1"/>
      <c r="C10" s="1"/>
      <c r="D10" s="1"/>
      <c r="E10" s="1"/>
      <c r="F10" s="1"/>
      <c r="G10" s="1"/>
      <c r="H10" s="1"/>
      <c r="I10" s="6"/>
      <c r="J10" s="1"/>
      <c r="K10" s="1"/>
      <c r="L10" s="1"/>
      <c r="M10" s="1"/>
      <c r="N10" s="1"/>
      <c r="O10" s="1"/>
      <c r="P10" s="1"/>
      <c r="Q10" s="1"/>
      <c r="R10" s="1"/>
    </row>
    <row r="11" spans="1:18" ht="3.75" customHeight="1">
      <c r="A11" s="7"/>
      <c r="B11" s="1"/>
      <c r="C11" s="1"/>
      <c r="D11" s="1"/>
      <c r="E11" s="1"/>
      <c r="F11" s="1"/>
      <c r="G11" s="1"/>
      <c r="H11" s="1"/>
      <c r="I11" s="6"/>
      <c r="J11" s="1"/>
      <c r="K11" s="1"/>
      <c r="L11" s="1"/>
      <c r="M11" s="1"/>
      <c r="N11" s="1"/>
      <c r="O11" s="1"/>
      <c r="P11" s="1"/>
      <c r="Q11" s="1"/>
      <c r="R11" s="1"/>
    </row>
    <row r="12" spans="1:18" ht="18.75" customHeight="1">
      <c r="A12" s="347" t="s">
        <v>37</v>
      </c>
      <c r="B12" s="347"/>
      <c r="C12" s="347"/>
      <c r="D12" s="58">
        <f>D14*D15</f>
        <v>0</v>
      </c>
      <c r="E12" s="1"/>
      <c r="F12" s="1"/>
      <c r="G12" s="1"/>
      <c r="H12" s="1"/>
      <c r="I12" s="6"/>
      <c r="J12" s="1"/>
      <c r="K12" s="1"/>
      <c r="L12" s="1"/>
      <c r="M12" s="1"/>
      <c r="N12" s="1"/>
      <c r="O12" s="1"/>
      <c r="P12" s="1"/>
      <c r="Q12" s="1"/>
      <c r="R12" s="1"/>
    </row>
    <row r="13" spans="1:18" ht="27.75" customHeight="1">
      <c r="A13" s="347" t="s">
        <v>157</v>
      </c>
      <c r="B13" s="347"/>
      <c r="C13" s="347"/>
      <c r="D13" s="59">
        <f>D14-D12</f>
        <v>0</v>
      </c>
      <c r="E13" s="1"/>
      <c r="F13" s="1"/>
      <c r="G13" s="1"/>
      <c r="H13" s="1"/>
      <c r="I13" s="6"/>
      <c r="J13" s="1"/>
      <c r="K13" s="1"/>
      <c r="L13" s="1"/>
      <c r="M13" s="1"/>
      <c r="N13" s="1"/>
      <c r="O13" s="1"/>
      <c r="P13" s="1"/>
      <c r="Q13" s="1"/>
      <c r="R13" s="1"/>
    </row>
    <row r="14" spans="1:18" ht="27.75" customHeight="1">
      <c r="A14" s="347" t="s">
        <v>53</v>
      </c>
      <c r="B14" s="347"/>
      <c r="C14" s="347"/>
      <c r="D14" s="59">
        <f>I238</f>
        <v>0</v>
      </c>
      <c r="E14" s="1"/>
      <c r="F14" s="252">
        <v>0.85</v>
      </c>
      <c r="G14" s="1"/>
      <c r="H14" s="1"/>
      <c r="I14" s="6"/>
      <c r="J14" s="1"/>
      <c r="K14" s="1"/>
      <c r="L14" s="1"/>
      <c r="M14" s="1"/>
      <c r="N14" s="1"/>
      <c r="O14" s="1"/>
      <c r="P14" s="1"/>
      <c r="Q14" s="1"/>
      <c r="R14" s="1"/>
    </row>
    <row r="15" spans="1:18" ht="30.75" customHeight="1">
      <c r="A15" s="347" t="s">
        <v>90</v>
      </c>
      <c r="B15" s="347"/>
      <c r="C15" s="347"/>
      <c r="D15" s="283">
        <v>0.8</v>
      </c>
      <c r="E15" s="1"/>
      <c r="F15" s="252">
        <v>0.5</v>
      </c>
      <c r="G15" s="1"/>
      <c r="H15" s="1"/>
      <c r="I15" s="6"/>
      <c r="J15" s="1"/>
      <c r="K15" s="1"/>
      <c r="L15" s="1"/>
      <c r="M15" s="1"/>
      <c r="N15" s="1"/>
      <c r="O15" s="1"/>
      <c r="P15" s="1"/>
      <c r="Q15" s="1"/>
      <c r="R15" s="1"/>
    </row>
    <row r="16" spans="1:18" ht="33.75" customHeight="1">
      <c r="A16" s="347" t="s">
        <v>137</v>
      </c>
      <c r="B16" s="347"/>
      <c r="C16" s="347"/>
      <c r="D16" s="59">
        <f>I252</f>
        <v>0</v>
      </c>
      <c r="E16" s="1"/>
      <c r="F16" s="1"/>
      <c r="G16" s="1"/>
      <c r="H16" s="1"/>
      <c r="I16" s="6"/>
      <c r="J16" s="1"/>
      <c r="K16" s="1"/>
      <c r="L16" s="1"/>
      <c r="M16" s="1"/>
      <c r="N16" s="1"/>
      <c r="O16" s="1"/>
      <c r="P16" s="1"/>
      <c r="Q16" s="1"/>
      <c r="R16" s="1"/>
    </row>
    <row r="17" spans="1:25" ht="13.5" customHeight="1">
      <c r="A17" s="1"/>
      <c r="B17" s="1"/>
      <c r="C17" s="1"/>
      <c r="D17" s="1"/>
      <c r="E17" s="62"/>
      <c r="F17" s="62"/>
      <c r="G17" s="62"/>
      <c r="H17" s="1"/>
      <c r="I17" s="6"/>
      <c r="J17" s="1"/>
      <c r="K17" s="1"/>
      <c r="L17" s="1"/>
      <c r="M17" s="1"/>
      <c r="N17" s="1"/>
      <c r="O17" s="1"/>
      <c r="P17" s="1"/>
      <c r="Q17" s="1"/>
      <c r="R17" s="1"/>
    </row>
    <row r="18" spans="1:25" ht="16.5" customHeight="1">
      <c r="A18" s="78" t="s">
        <v>91</v>
      </c>
      <c r="B18" s="1"/>
      <c r="C18" s="1"/>
      <c r="D18" s="1"/>
      <c r="E18" s="63"/>
      <c r="F18" s="61" t="s">
        <v>94</v>
      </c>
      <c r="G18" s="62"/>
      <c r="H18" s="57"/>
      <c r="I18" s="6"/>
      <c r="J18" s="1"/>
      <c r="K18" s="1"/>
      <c r="L18" s="1"/>
      <c r="M18" s="1"/>
      <c r="N18" s="1"/>
      <c r="O18" s="1"/>
      <c r="P18" s="1"/>
      <c r="Q18" s="1"/>
      <c r="R18" s="1"/>
    </row>
    <row r="19" spans="1:25" ht="6.75" customHeight="1">
      <c r="A19" s="1"/>
      <c r="B19" s="1"/>
      <c r="C19" s="1"/>
      <c r="D19" s="1"/>
      <c r="E19" s="65"/>
      <c r="F19" s="61" t="s">
        <v>103</v>
      </c>
      <c r="G19" s="62"/>
      <c r="H19" s="57"/>
      <c r="I19" s="6"/>
      <c r="J19" s="1"/>
      <c r="K19" s="1"/>
      <c r="L19" s="1"/>
      <c r="M19" s="1"/>
      <c r="N19" s="1"/>
      <c r="O19" s="1"/>
      <c r="P19" s="1"/>
      <c r="Q19" s="1"/>
      <c r="R19" s="1"/>
    </row>
    <row r="20" spans="1:25" ht="36.75" customHeight="1">
      <c r="A20" s="348" t="s">
        <v>92</v>
      </c>
      <c r="B20" s="348"/>
      <c r="C20" s="348"/>
      <c r="D20" s="60" t="s">
        <v>181</v>
      </c>
      <c r="E20" s="65"/>
      <c r="F20" s="61" t="s">
        <v>95</v>
      </c>
      <c r="G20" s="62"/>
      <c r="H20" s="57"/>
      <c r="I20" s="6"/>
      <c r="J20" s="1"/>
      <c r="K20" s="1"/>
      <c r="L20" s="1"/>
      <c r="M20" s="1"/>
      <c r="N20" s="1"/>
      <c r="O20" s="1"/>
      <c r="P20" s="1"/>
      <c r="Q20" s="1"/>
      <c r="R20" s="1"/>
    </row>
    <row r="21" spans="1:25" ht="54" customHeight="1">
      <c r="A21" s="350" t="s">
        <v>93</v>
      </c>
      <c r="B21" s="350"/>
      <c r="C21" s="350"/>
      <c r="D21" s="117"/>
      <c r="E21" s="65"/>
      <c r="F21" s="64"/>
      <c r="G21" s="62"/>
      <c r="H21" s="57"/>
      <c r="I21" s="6"/>
      <c r="J21" s="1"/>
      <c r="K21" s="1"/>
      <c r="L21" s="1"/>
      <c r="M21" s="1"/>
      <c r="N21" s="1"/>
      <c r="O21" s="1"/>
      <c r="P21" s="1"/>
      <c r="Q21" s="1"/>
      <c r="R21" s="1"/>
    </row>
    <row r="22" spans="1:25" ht="4.5" customHeight="1">
      <c r="A22" s="1"/>
      <c r="B22" s="1"/>
      <c r="D22" s="1"/>
      <c r="E22" s="1"/>
      <c r="F22" s="1"/>
      <c r="G22" s="1"/>
      <c r="H22" s="1"/>
      <c r="I22" s="6"/>
      <c r="J22" s="1"/>
      <c r="K22" s="1"/>
      <c r="L22" s="1"/>
      <c r="M22" s="1"/>
      <c r="N22" s="1"/>
      <c r="O22" s="1"/>
      <c r="P22" s="1"/>
      <c r="Q22" s="1"/>
      <c r="R22" s="1"/>
    </row>
    <row r="23" spans="1:25" ht="18.75" customHeight="1">
      <c r="A23" s="9" t="s">
        <v>193</v>
      </c>
      <c r="B23" s="1"/>
      <c r="C23" s="1"/>
      <c r="D23" s="1"/>
      <c r="E23" s="1"/>
      <c r="F23" s="1"/>
      <c r="G23" s="1"/>
      <c r="H23" s="1"/>
      <c r="I23" s="6"/>
      <c r="J23" s="1"/>
      <c r="K23" s="1"/>
      <c r="L23" s="1"/>
      <c r="M23" s="1"/>
      <c r="N23" s="1"/>
      <c r="O23" s="1"/>
      <c r="P23" s="1"/>
      <c r="Q23" s="1"/>
      <c r="R23" s="1"/>
    </row>
    <row r="24" spans="1:25" ht="3.75" customHeight="1">
      <c r="A24" s="10"/>
      <c r="B24" s="1"/>
      <c r="C24" s="1"/>
      <c r="D24" s="1"/>
      <c r="I24" s="11"/>
    </row>
    <row r="25" spans="1:25" ht="118.5" customHeight="1">
      <c r="A25" s="106" t="s">
        <v>166</v>
      </c>
      <c r="B25" s="106" t="s">
        <v>99</v>
      </c>
      <c r="C25" s="106" t="s">
        <v>100</v>
      </c>
      <c r="D25" s="106" t="s">
        <v>199</v>
      </c>
      <c r="E25" s="12"/>
      <c r="F25" s="12"/>
      <c r="G25" s="1"/>
      <c r="H25" s="1"/>
      <c r="I25" s="1"/>
      <c r="J25" s="1"/>
      <c r="K25" s="1"/>
      <c r="L25" s="1"/>
      <c r="M25" s="1"/>
      <c r="N25" s="1"/>
      <c r="O25" s="1"/>
      <c r="P25" s="1"/>
      <c r="Q25" s="1"/>
      <c r="R25" s="1"/>
    </row>
    <row r="26" spans="1:25" ht="32.25" customHeight="1">
      <c r="A26" s="67">
        <f>D3</f>
        <v>0</v>
      </c>
      <c r="B26" s="260" t="s">
        <v>98</v>
      </c>
      <c r="C26" s="254" t="e">
        <f>D26/D$32</f>
        <v>#DIV/0!</v>
      </c>
      <c r="D26" s="69"/>
      <c r="E26" s="13"/>
      <c r="F26" s="13"/>
      <c r="G26" s="1"/>
      <c r="H26" s="1"/>
      <c r="I26" s="1"/>
      <c r="J26" s="1"/>
      <c r="K26" s="1"/>
      <c r="L26" s="1"/>
      <c r="M26" s="1"/>
      <c r="N26" s="1"/>
      <c r="O26" s="1"/>
      <c r="P26" s="1"/>
      <c r="Q26" s="1"/>
      <c r="R26" s="1"/>
    </row>
    <row r="27" spans="1:25" ht="65.25" customHeight="1">
      <c r="A27" s="253" t="s">
        <v>194</v>
      </c>
      <c r="B27" s="260" t="s">
        <v>97</v>
      </c>
      <c r="C27" s="254" t="e">
        <f>D27/D$32</f>
        <v>#DIV/0!</v>
      </c>
      <c r="D27" s="69"/>
      <c r="E27" s="110"/>
      <c r="F27" s="57"/>
      <c r="G27" s="62"/>
      <c r="H27" s="1"/>
      <c r="I27" s="1"/>
      <c r="J27" s="1"/>
      <c r="K27" s="1"/>
      <c r="L27" s="1"/>
      <c r="M27" s="1"/>
      <c r="N27" s="1"/>
      <c r="O27" s="1"/>
      <c r="P27" s="1"/>
      <c r="Q27" s="1"/>
      <c r="R27" s="1"/>
    </row>
    <row r="28" spans="1:25" ht="36.75" customHeight="1">
      <c r="A28" s="70" t="s">
        <v>96</v>
      </c>
      <c r="B28" s="68"/>
      <c r="C28" s="254" t="e">
        <f>D28/D$32</f>
        <v>#DIV/0!</v>
      </c>
      <c r="D28" s="69"/>
      <c r="E28" s="66" t="s">
        <v>97</v>
      </c>
      <c r="F28" s="57"/>
      <c r="G28" s="62"/>
      <c r="H28" s="1"/>
      <c r="I28" s="1"/>
      <c r="J28" s="1"/>
      <c r="K28" s="1"/>
      <c r="L28" s="1"/>
      <c r="M28" s="1"/>
      <c r="N28" s="1"/>
      <c r="O28" s="1"/>
      <c r="P28" s="1"/>
      <c r="Q28" s="1"/>
      <c r="R28" s="1"/>
    </row>
    <row r="29" spans="1:25" ht="40.5" customHeight="1">
      <c r="A29" s="70" t="s">
        <v>195</v>
      </c>
      <c r="B29" s="68"/>
      <c r="C29" s="254" t="e">
        <f>D29/D$32</f>
        <v>#DIV/0!</v>
      </c>
      <c r="D29" s="69"/>
      <c r="E29" s="66" t="s">
        <v>98</v>
      </c>
      <c r="F29" s="66"/>
      <c r="G29" s="62"/>
      <c r="H29" s="1"/>
      <c r="I29" s="1"/>
      <c r="J29" s="1"/>
      <c r="K29" s="1"/>
      <c r="L29" s="1"/>
      <c r="M29" s="1"/>
      <c r="N29" s="1"/>
      <c r="O29" s="1"/>
      <c r="P29" s="1"/>
      <c r="Q29" s="1"/>
      <c r="R29" s="1"/>
    </row>
    <row r="30" spans="1:25" ht="33.75" customHeight="1">
      <c r="A30" s="351" t="s">
        <v>101</v>
      </c>
      <c r="B30" s="351"/>
      <c r="C30" s="255" t="e">
        <f>D30/D32</f>
        <v>#DIV/0!</v>
      </c>
      <c r="D30" s="256">
        <f>SUMIF(B26:B29,"pubblico / public",D26:D29)</f>
        <v>0</v>
      </c>
      <c r="E30" s="111"/>
      <c r="F30" s="66"/>
      <c r="G30" s="62"/>
      <c r="H30" s="1"/>
      <c r="I30" s="1"/>
      <c r="J30" s="1"/>
      <c r="K30" s="1"/>
      <c r="L30" s="1"/>
      <c r="M30" s="1"/>
      <c r="N30" s="1"/>
      <c r="O30" s="1"/>
      <c r="P30" s="1"/>
      <c r="Q30" s="1"/>
      <c r="R30" s="1"/>
    </row>
    <row r="31" spans="1:25" ht="32.25" customHeight="1">
      <c r="A31" s="351" t="s">
        <v>102</v>
      </c>
      <c r="B31" s="351"/>
      <c r="C31" s="255" t="e">
        <f>D31/D32</f>
        <v>#DIV/0!</v>
      </c>
      <c r="D31" s="256">
        <f>SUMIF(B26:B29,"privato / private",D26:D29)</f>
        <v>0</v>
      </c>
      <c r="E31" s="111"/>
      <c r="F31" s="66"/>
      <c r="G31" s="62"/>
      <c r="H31" s="1"/>
      <c r="I31" s="1"/>
      <c r="J31" s="1"/>
      <c r="K31" s="1"/>
      <c r="L31" s="1"/>
      <c r="M31" s="1"/>
      <c r="N31" s="1"/>
      <c r="O31" s="1"/>
      <c r="P31" s="1"/>
      <c r="Q31" s="1"/>
      <c r="R31" s="1"/>
      <c r="S31" s="83" t="s">
        <v>141</v>
      </c>
      <c r="T31" s="83" t="s">
        <v>28</v>
      </c>
      <c r="U31" s="83" t="s">
        <v>121</v>
      </c>
      <c r="V31" s="83" t="s">
        <v>14</v>
      </c>
      <c r="W31" s="83" t="e">
        <f>Page_2!#REF!</f>
        <v>#REF!</v>
      </c>
      <c r="X31" s="83" t="e">
        <f>Page_2!#REF!</f>
        <v>#REF!</v>
      </c>
      <c r="Y31" s="83" t="s">
        <v>139</v>
      </c>
    </row>
    <row r="32" spans="1:25" ht="20.25" customHeight="1">
      <c r="A32" s="101" t="s">
        <v>13</v>
      </c>
      <c r="B32" s="102"/>
      <c r="C32" s="103"/>
      <c r="D32" s="71">
        <f>D30+D31</f>
        <v>0</v>
      </c>
      <c r="E32" s="1"/>
      <c r="F32" s="1"/>
      <c r="G32" s="1"/>
      <c r="H32" s="1"/>
      <c r="I32" s="1"/>
      <c r="J32" s="1"/>
      <c r="K32" s="1"/>
      <c r="L32" s="1"/>
      <c r="M32" s="1"/>
      <c r="N32" s="1"/>
      <c r="O32" s="1"/>
      <c r="P32" s="1"/>
      <c r="Q32" s="1"/>
      <c r="R32" s="1"/>
      <c r="S32" s="83" t="s">
        <v>151</v>
      </c>
      <c r="T32" s="83" t="s">
        <v>29</v>
      </c>
      <c r="U32" s="83" t="s">
        <v>122</v>
      </c>
      <c r="V32" s="83" t="s">
        <v>17</v>
      </c>
      <c r="W32" s="83" t="str">
        <f>Page_2!A35</f>
        <v>WP1</v>
      </c>
      <c r="X32" s="83" t="str">
        <f>Page_2!A50</f>
        <v>P1</v>
      </c>
      <c r="Y32" s="83" t="s">
        <v>103</v>
      </c>
    </row>
    <row r="33" spans="1:260" ht="18.75" customHeight="1">
      <c r="A33" s="1"/>
      <c r="B33" s="1"/>
      <c r="C33" s="1"/>
      <c r="D33" s="1"/>
      <c r="E33" s="1"/>
      <c r="F33" s="1"/>
      <c r="G33" s="1"/>
      <c r="H33" s="1"/>
      <c r="I33" s="1"/>
      <c r="J33" s="1"/>
      <c r="K33" s="1"/>
      <c r="L33" s="1"/>
      <c r="M33" s="1"/>
      <c r="N33" s="1"/>
      <c r="O33" s="1"/>
      <c r="P33" s="1"/>
      <c r="Q33" s="1"/>
      <c r="R33" s="1"/>
      <c r="S33" s="83" t="s">
        <v>142</v>
      </c>
      <c r="T33" s="83" t="s">
        <v>116</v>
      </c>
      <c r="V33" s="83" t="s">
        <v>18</v>
      </c>
      <c r="W33" s="83" t="str">
        <f>Page_2!A36</f>
        <v>WP2</v>
      </c>
      <c r="X33" s="83" t="str">
        <f>Page_2!A51</f>
        <v>P2</v>
      </c>
    </row>
    <row r="34" spans="1:260" ht="16.5" customHeight="1">
      <c r="A34" s="118"/>
      <c r="B34" s="118"/>
      <c r="C34" s="118"/>
      <c r="D34" s="118"/>
      <c r="E34" s="14"/>
      <c r="F34" s="14"/>
      <c r="G34" s="14"/>
      <c r="H34" s="14"/>
      <c r="I34" s="14"/>
      <c r="J34" s="14"/>
      <c r="K34" s="14"/>
      <c r="L34" s="14"/>
      <c r="M34" s="14"/>
      <c r="N34" s="14"/>
      <c r="O34" s="1"/>
      <c r="P34" s="1"/>
      <c r="Q34" s="1"/>
      <c r="R34" s="1"/>
      <c r="S34" s="83" t="s">
        <v>140</v>
      </c>
      <c r="T34" s="83" t="s">
        <v>117</v>
      </c>
      <c r="U34" s="83"/>
      <c r="V34" s="83" t="s">
        <v>19</v>
      </c>
      <c r="W34" s="83" t="str">
        <f>Page_2!A37</f>
        <v>WP3</v>
      </c>
      <c r="X34" s="83" t="str">
        <f>Page_2!A52</f>
        <v>P3</v>
      </c>
    </row>
    <row r="35" spans="1:260" ht="18" customHeight="1">
      <c r="A35" s="78" t="s">
        <v>104</v>
      </c>
      <c r="B35" s="78"/>
      <c r="C35" s="78"/>
      <c r="D35" s="78"/>
      <c r="E35" s="78"/>
      <c r="F35" s="78"/>
      <c r="G35" s="78"/>
      <c r="H35" s="78"/>
      <c r="I35" s="78"/>
      <c r="J35" s="78"/>
      <c r="K35" s="78"/>
      <c r="L35" s="78"/>
      <c r="M35" s="78"/>
      <c r="N35" s="78"/>
      <c r="O35" s="1"/>
      <c r="P35" s="1"/>
      <c r="Q35" s="1"/>
      <c r="R35" s="1"/>
      <c r="S35" s="83" t="s">
        <v>143</v>
      </c>
      <c r="T35" s="83" t="s">
        <v>118</v>
      </c>
      <c r="U35" s="83"/>
      <c r="V35" s="83"/>
      <c r="W35" s="83" t="str">
        <f>Page_2!A38</f>
        <v>WP4</v>
      </c>
      <c r="X35" s="83" t="str">
        <f>Page_2!A53</f>
        <v>P4</v>
      </c>
    </row>
    <row r="36" spans="1:260" ht="7.5" customHeight="1">
      <c r="A36" s="353"/>
      <c r="B36" s="353"/>
      <c r="C36" s="353"/>
      <c r="D36" s="353"/>
      <c r="E36" s="353"/>
      <c r="F36" s="353"/>
      <c r="G36" s="353"/>
      <c r="H36" s="353"/>
      <c r="I36" s="353"/>
      <c r="J36" s="353"/>
      <c r="K36" s="353"/>
      <c r="L36" s="353"/>
      <c r="M36" s="353"/>
      <c r="N36" s="118"/>
      <c r="O36" s="1"/>
      <c r="P36" s="1"/>
      <c r="Q36" s="1"/>
      <c r="R36" s="1"/>
      <c r="S36" s="83" t="s">
        <v>144</v>
      </c>
      <c r="T36" s="83" t="s">
        <v>119</v>
      </c>
      <c r="U36" s="83"/>
      <c r="V36" s="84"/>
      <c r="W36" s="83" t="str">
        <f>Page_2!A39</f>
        <v>WP5</v>
      </c>
      <c r="X36" s="83" t="str">
        <f>Page_2!A54</f>
        <v>P5</v>
      </c>
    </row>
    <row r="37" spans="1:260" ht="16.5" customHeight="1">
      <c r="A37" s="78" t="s">
        <v>105</v>
      </c>
      <c r="B37" s="78"/>
      <c r="C37" s="78"/>
      <c r="D37" s="78"/>
      <c r="E37" s="36"/>
      <c r="F37" s="36"/>
      <c r="G37" s="78"/>
      <c r="H37" s="78"/>
      <c r="I37" s="78"/>
      <c r="J37" s="78"/>
      <c r="K37" s="78"/>
      <c r="L37" s="78"/>
      <c r="M37" s="78"/>
      <c r="N37" s="78"/>
      <c r="O37" s="1"/>
      <c r="P37" s="1"/>
      <c r="Q37" s="1"/>
      <c r="R37" s="1"/>
      <c r="S37" s="83" t="s">
        <v>152</v>
      </c>
      <c r="T37" s="83" t="s">
        <v>120</v>
      </c>
      <c r="U37" s="83"/>
      <c r="V37" s="84"/>
      <c r="W37" s="83" t="str">
        <f>Page_2!A40</f>
        <v>WP6</v>
      </c>
      <c r="X37" s="83" t="str">
        <f>Page_2!A55</f>
        <v>P6</v>
      </c>
    </row>
    <row r="38" spans="1:260" ht="7.5" customHeight="1">
      <c r="A38" s="14"/>
      <c r="B38" s="14"/>
      <c r="C38" s="14"/>
      <c r="D38" s="14"/>
      <c r="E38" s="243"/>
      <c r="F38" s="243"/>
      <c r="G38" s="14"/>
      <c r="H38" s="14"/>
      <c r="I38" s="14"/>
      <c r="J38" s="14"/>
      <c r="K38" s="14"/>
      <c r="L38" s="14"/>
      <c r="M38" s="14"/>
      <c r="N38" s="14"/>
      <c r="O38" s="1"/>
      <c r="P38" s="1"/>
      <c r="Q38" s="1"/>
      <c r="R38" s="1"/>
      <c r="S38" s="83" t="s">
        <v>145</v>
      </c>
      <c r="T38" s="83"/>
      <c r="U38" s="83"/>
      <c r="V38" s="84"/>
      <c r="W38" s="83"/>
      <c r="X38" s="83" t="str">
        <f>Page_2!A56</f>
        <v>P7</v>
      </c>
    </row>
    <row r="39" spans="1:260" ht="33.75" customHeight="1">
      <c r="A39" s="348" t="s">
        <v>92</v>
      </c>
      <c r="B39" s="348"/>
      <c r="C39" s="348"/>
      <c r="D39" s="60" t="s">
        <v>181</v>
      </c>
      <c r="E39" s="244" t="s">
        <v>94</v>
      </c>
      <c r="F39" s="6"/>
      <c r="G39" s="4"/>
      <c r="H39" s="4"/>
      <c r="I39" s="4"/>
      <c r="J39" s="4"/>
      <c r="K39" s="4"/>
      <c r="L39" s="4"/>
      <c r="M39" s="4"/>
      <c r="N39" s="4"/>
      <c r="O39" s="4"/>
      <c r="P39" s="4"/>
      <c r="Q39" s="4"/>
      <c r="R39" s="4"/>
      <c r="S39" s="83" t="s">
        <v>154</v>
      </c>
      <c r="T39" s="79"/>
      <c r="U39" s="79"/>
      <c r="V39" s="82"/>
      <c r="W39" s="79"/>
      <c r="X39" s="79"/>
    </row>
    <row r="40" spans="1:260" ht="72" customHeight="1">
      <c r="A40" s="350" t="s">
        <v>106</v>
      </c>
      <c r="B40" s="350"/>
      <c r="C40" s="350"/>
      <c r="D40" s="68"/>
      <c r="E40" s="244" t="s">
        <v>103</v>
      </c>
      <c r="F40" s="273" t="s">
        <v>235</v>
      </c>
      <c r="G40" s="4"/>
      <c r="H40" s="4"/>
      <c r="I40" s="4"/>
      <c r="J40" s="4"/>
      <c r="K40" s="4"/>
      <c r="L40" s="4"/>
      <c r="M40" s="4"/>
      <c r="N40" s="4"/>
      <c r="O40" s="4"/>
      <c r="P40" s="4"/>
      <c r="Q40" s="4"/>
      <c r="R40" s="4"/>
      <c r="S40" s="83" t="s">
        <v>146</v>
      </c>
      <c r="T40" s="21"/>
      <c r="V40" s="22"/>
      <c r="W40" s="21"/>
      <c r="X40" s="21"/>
    </row>
    <row r="41" spans="1:260" ht="7.5" customHeight="1">
      <c r="A41" s="1"/>
      <c r="B41" s="1"/>
      <c r="C41" s="1"/>
      <c r="D41" s="1"/>
      <c r="E41" s="1"/>
      <c r="F41" s="1"/>
      <c r="G41" s="1"/>
      <c r="H41" s="1"/>
      <c r="I41" s="1"/>
      <c r="J41" s="1"/>
      <c r="K41" s="1"/>
      <c r="L41" s="1"/>
      <c r="M41" s="1"/>
      <c r="N41" s="1"/>
      <c r="O41" s="1"/>
      <c r="P41" s="1"/>
      <c r="Q41" s="1"/>
      <c r="R41" s="1"/>
      <c r="S41" s="83" t="s">
        <v>147</v>
      </c>
      <c r="T41" s="21"/>
      <c r="X41" s="21"/>
    </row>
    <row r="42" spans="1:260" ht="17.25" customHeight="1">
      <c r="A42" s="9" t="s">
        <v>228</v>
      </c>
      <c r="B42" s="1"/>
      <c r="C42" s="1"/>
      <c r="D42" s="1"/>
      <c r="E42" s="1"/>
      <c r="F42" s="1"/>
      <c r="G42" s="1"/>
      <c r="H42" s="1"/>
      <c r="I42" s="6"/>
      <c r="J42" s="1"/>
      <c r="K42" s="1"/>
      <c r="L42" s="1"/>
      <c r="M42" s="1"/>
      <c r="N42" s="1"/>
      <c r="O42" s="1"/>
      <c r="P42" s="1"/>
      <c r="Q42" s="1"/>
      <c r="R42" s="1"/>
      <c r="S42" s="83" t="s">
        <v>148</v>
      </c>
      <c r="T42" s="21"/>
      <c r="V42" s="100"/>
      <c r="X42" s="21"/>
      <c r="Y42" s="100"/>
    </row>
    <row r="43" spans="1:260" ht="4.5" customHeight="1">
      <c r="A43" s="1"/>
      <c r="B43" s="1"/>
      <c r="C43" s="1"/>
      <c r="D43" s="1"/>
      <c r="E43" s="1"/>
      <c r="F43" s="1"/>
      <c r="G43" s="1"/>
      <c r="H43" s="1"/>
      <c r="I43" s="1"/>
      <c r="J43" s="1"/>
      <c r="K43" s="1"/>
      <c r="L43" s="1"/>
      <c r="M43" s="1"/>
      <c r="N43" s="1"/>
      <c r="O43" s="1"/>
      <c r="P43" s="1"/>
      <c r="Q43" s="1"/>
      <c r="R43" s="1"/>
      <c r="S43" s="83" t="s">
        <v>153</v>
      </c>
      <c r="T43" s="21"/>
      <c r="U43" s="21"/>
      <c r="V43" s="100"/>
      <c r="X43" s="21"/>
      <c r="Y43" s="100"/>
    </row>
    <row r="44" spans="1:260" ht="15" customHeight="1">
      <c r="A44" s="78" t="s">
        <v>107</v>
      </c>
      <c r="B44" s="16"/>
      <c r="C44" s="16"/>
      <c r="D44" s="16"/>
      <c r="E44" s="16"/>
      <c r="F44" s="16"/>
      <c r="G44" s="16"/>
      <c r="H44" s="16"/>
      <c r="I44" s="16"/>
      <c r="J44" s="16"/>
      <c r="K44" s="16"/>
      <c r="L44" s="16"/>
      <c r="M44" s="16"/>
      <c r="N44" s="16"/>
      <c r="O44" s="1"/>
      <c r="P44" s="1"/>
      <c r="Q44" s="1"/>
      <c r="R44" s="1"/>
      <c r="S44" s="83" t="s">
        <v>149</v>
      </c>
      <c r="T44" s="367"/>
      <c r="U44" s="367"/>
      <c r="V44" s="112"/>
      <c r="X44" s="24"/>
      <c r="Y44" s="112"/>
    </row>
    <row r="45" spans="1:260" ht="6.75" customHeight="1">
      <c r="A45" s="17"/>
      <c r="B45" s="17"/>
      <c r="C45" s="17"/>
      <c r="D45" s="17"/>
      <c r="E45" s="17"/>
      <c r="F45" s="17"/>
      <c r="G45" s="17"/>
      <c r="H45" s="17"/>
      <c r="I45" s="17"/>
      <c r="J45" s="17"/>
      <c r="K45" s="17"/>
      <c r="L45" s="17"/>
      <c r="M45" s="17"/>
      <c r="N45" s="17"/>
      <c r="O45" s="17"/>
      <c r="P45" s="17"/>
      <c r="Q45" s="17"/>
      <c r="R45" s="17"/>
      <c r="S45" s="83" t="s">
        <v>150</v>
      </c>
      <c r="T45" s="367"/>
      <c r="U45" s="367"/>
      <c r="V45" s="112"/>
      <c r="X45" s="24"/>
      <c r="Y45" s="112"/>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row>
    <row r="46" spans="1:260" s="32" customFormat="1" ht="104.25" customHeight="1">
      <c r="A46" s="354" t="s">
        <v>192</v>
      </c>
      <c r="B46" s="354"/>
      <c r="C46" s="354"/>
      <c r="D46" s="354"/>
      <c r="E46" s="354"/>
      <c r="F46" s="354"/>
      <c r="G46" s="354"/>
      <c r="H46" s="354"/>
      <c r="I46" s="354"/>
      <c r="J46" s="354"/>
      <c r="K46" s="354"/>
      <c r="L46" s="354"/>
      <c r="M46" s="354"/>
      <c r="N46" s="354"/>
      <c r="O46" s="354"/>
      <c r="P46" s="89"/>
      <c r="Q46" s="115"/>
      <c r="R46" s="115"/>
      <c r="S46" s="83" t="s">
        <v>51</v>
      </c>
      <c r="T46" s="367"/>
      <c r="U46" s="367"/>
      <c r="V46" s="112"/>
      <c r="W46" s="2"/>
      <c r="X46" s="24"/>
      <c r="Y46" s="112"/>
      <c r="IZ46" s="2"/>
    </row>
    <row r="47" spans="1:260" ht="23.25" customHeight="1">
      <c r="A47" s="348" t="s">
        <v>186</v>
      </c>
      <c r="B47" s="369" t="s">
        <v>27</v>
      </c>
      <c r="C47" s="370"/>
      <c r="D47" s="370"/>
      <c r="E47" s="370"/>
      <c r="F47" s="370"/>
      <c r="G47" s="371"/>
      <c r="H47" s="366" t="s">
        <v>114</v>
      </c>
      <c r="I47" s="366"/>
      <c r="J47" s="366"/>
      <c r="K47" s="366"/>
      <c r="L47" s="366"/>
      <c r="M47" s="366"/>
      <c r="N47" s="366"/>
      <c r="O47" s="366"/>
      <c r="P47" s="1"/>
      <c r="Q47" s="1"/>
      <c r="R47" s="1"/>
      <c r="S47" s="80"/>
      <c r="T47" s="80"/>
      <c r="U47" s="80"/>
      <c r="V47" s="365"/>
      <c r="W47" s="365"/>
      <c r="X47" s="365"/>
      <c r="Y47" s="365"/>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row>
    <row r="48" spans="1:260" ht="76.5" customHeight="1">
      <c r="A48" s="348"/>
      <c r="B48" s="364" t="s">
        <v>108</v>
      </c>
      <c r="C48" s="364"/>
      <c r="D48" s="138" t="s">
        <v>109</v>
      </c>
      <c r="E48" s="364" t="s">
        <v>110</v>
      </c>
      <c r="F48" s="364"/>
      <c r="G48" s="138" t="s">
        <v>111</v>
      </c>
      <c r="H48" s="138" t="s">
        <v>138</v>
      </c>
      <c r="I48" s="139" t="s">
        <v>112</v>
      </c>
      <c r="J48" s="139" t="s">
        <v>113</v>
      </c>
      <c r="K48" s="139" t="s">
        <v>31</v>
      </c>
      <c r="L48" s="139" t="s">
        <v>123</v>
      </c>
      <c r="M48" s="139" t="s">
        <v>124</v>
      </c>
      <c r="N48" s="139" t="s">
        <v>125</v>
      </c>
      <c r="O48" s="114" t="s">
        <v>115</v>
      </c>
      <c r="P48" s="1"/>
      <c r="Q48" s="1"/>
      <c r="R48" s="1"/>
      <c r="S48" s="81"/>
      <c r="T48" s="81"/>
      <c r="U48" s="81"/>
      <c r="V48" s="116"/>
      <c r="W48" s="81"/>
      <c r="X48" s="81"/>
      <c r="AM48" s="19"/>
      <c r="AN48" s="19"/>
      <c r="AO48" s="19"/>
      <c r="AP48" s="112"/>
      <c r="AQ48" s="19"/>
      <c r="AR48" s="19"/>
      <c r="AS48" s="19"/>
      <c r="AT48" s="112"/>
      <c r="AU48" s="19"/>
      <c r="AV48" s="19"/>
      <c r="AW48" s="19"/>
      <c r="AX48" s="112"/>
      <c r="AY48" s="19"/>
      <c r="AZ48" s="19"/>
      <c r="BA48" s="19"/>
      <c r="BB48" s="112"/>
      <c r="BC48" s="19"/>
      <c r="BD48" s="19"/>
      <c r="BE48" s="19"/>
      <c r="BF48" s="363"/>
    </row>
    <row r="49" spans="1:58" ht="23.25" customHeight="1">
      <c r="A49" s="348"/>
      <c r="B49" s="349"/>
      <c r="C49" s="349"/>
      <c r="D49" s="248"/>
      <c r="E49" s="352"/>
      <c r="F49" s="352"/>
      <c r="G49" s="302"/>
      <c r="H49" s="302"/>
      <c r="I49" s="302"/>
      <c r="J49" s="302"/>
      <c r="K49" s="249"/>
      <c r="L49" s="249"/>
      <c r="M49" s="249"/>
      <c r="N49" s="261"/>
      <c r="O49" s="234">
        <f>M49*N49</f>
        <v>0</v>
      </c>
      <c r="P49" s="1"/>
      <c r="Q49" s="1"/>
      <c r="R49" s="1"/>
      <c r="AM49" s="23"/>
      <c r="AN49" s="23"/>
      <c r="AO49" s="23"/>
      <c r="AP49" s="23"/>
      <c r="AQ49" s="23"/>
      <c r="AR49" s="23"/>
      <c r="AS49" s="23"/>
      <c r="AT49" s="23"/>
      <c r="AU49" s="23"/>
      <c r="AV49" s="23"/>
      <c r="AW49" s="23"/>
      <c r="AX49" s="23"/>
      <c r="AY49" s="23"/>
      <c r="AZ49" s="23"/>
      <c r="BA49" s="23"/>
      <c r="BB49" s="23"/>
      <c r="BC49" s="23"/>
      <c r="BD49" s="23"/>
      <c r="BE49" s="23"/>
      <c r="BF49" s="23"/>
    </row>
    <row r="50" spans="1:58" ht="23.25" customHeight="1">
      <c r="A50" s="348"/>
      <c r="B50" s="349"/>
      <c r="C50" s="349"/>
      <c r="D50" s="248"/>
      <c r="E50" s="352"/>
      <c r="F50" s="352"/>
      <c r="G50" s="302"/>
      <c r="H50" s="302"/>
      <c r="I50" s="302"/>
      <c r="J50" s="302"/>
      <c r="K50" s="249"/>
      <c r="L50" s="249"/>
      <c r="M50" s="249"/>
      <c r="N50" s="261"/>
      <c r="O50" s="234">
        <f t="shared" ref="O50:O58" si="0">M50*N50</f>
        <v>0</v>
      </c>
      <c r="P50" s="1"/>
      <c r="Q50" s="1"/>
      <c r="R50" s="1"/>
      <c r="AM50" s="23"/>
      <c r="AN50" s="23"/>
      <c r="AO50" s="23"/>
      <c r="AP50" s="23"/>
      <c r="AQ50" s="23"/>
      <c r="AR50" s="23"/>
      <c r="AS50" s="23"/>
      <c r="AT50" s="23"/>
      <c r="AU50" s="23"/>
      <c r="AV50" s="23"/>
      <c r="AW50" s="23"/>
      <c r="AX50" s="23"/>
      <c r="AY50" s="23"/>
      <c r="AZ50" s="23"/>
      <c r="BA50" s="23"/>
      <c r="BB50" s="23"/>
      <c r="BC50" s="23"/>
      <c r="BD50" s="23"/>
      <c r="BE50" s="23"/>
      <c r="BF50" s="23"/>
    </row>
    <row r="51" spans="1:58" ht="23.25" customHeight="1">
      <c r="A51" s="348"/>
      <c r="B51" s="349"/>
      <c r="C51" s="349"/>
      <c r="D51" s="248"/>
      <c r="E51" s="352"/>
      <c r="F51" s="352"/>
      <c r="G51" s="302"/>
      <c r="H51" s="302"/>
      <c r="I51" s="302"/>
      <c r="J51" s="302"/>
      <c r="K51" s="249"/>
      <c r="L51" s="249"/>
      <c r="M51" s="249"/>
      <c r="N51" s="261"/>
      <c r="O51" s="234">
        <f t="shared" si="0"/>
        <v>0</v>
      </c>
      <c r="P51" s="1"/>
      <c r="Q51" s="1"/>
      <c r="R51" s="1"/>
      <c r="AM51" s="23"/>
      <c r="AN51" s="23"/>
      <c r="AO51" s="23"/>
      <c r="AP51" s="23"/>
      <c r="AQ51" s="23"/>
      <c r="AR51" s="23"/>
      <c r="AS51" s="23"/>
      <c r="AT51" s="23"/>
      <c r="AU51" s="23"/>
      <c r="AV51" s="23"/>
      <c r="AW51" s="23"/>
      <c r="AX51" s="23"/>
      <c r="AY51" s="23"/>
      <c r="AZ51" s="23"/>
      <c r="BA51" s="23"/>
      <c r="BB51" s="23"/>
      <c r="BC51" s="23"/>
      <c r="BD51" s="23"/>
      <c r="BE51" s="23"/>
      <c r="BF51" s="23"/>
    </row>
    <row r="52" spans="1:58" ht="23.25" customHeight="1">
      <c r="A52" s="348"/>
      <c r="B52" s="349"/>
      <c r="C52" s="349"/>
      <c r="D52" s="248"/>
      <c r="E52" s="352"/>
      <c r="F52" s="352"/>
      <c r="G52" s="302"/>
      <c r="H52" s="302"/>
      <c r="I52" s="302"/>
      <c r="J52" s="302"/>
      <c r="K52" s="249"/>
      <c r="L52" s="249"/>
      <c r="M52" s="249"/>
      <c r="N52" s="261"/>
      <c r="O52" s="234">
        <f t="shared" si="0"/>
        <v>0</v>
      </c>
      <c r="P52" s="1"/>
      <c r="Q52" s="1"/>
      <c r="R52" s="1"/>
      <c r="AM52" s="23"/>
      <c r="AN52" s="23"/>
      <c r="AO52" s="23"/>
      <c r="AP52" s="23"/>
      <c r="AQ52" s="23"/>
      <c r="AR52" s="23"/>
      <c r="AS52" s="23"/>
      <c r="AT52" s="23"/>
      <c r="AU52" s="23"/>
      <c r="AV52" s="23"/>
      <c r="AW52" s="23"/>
      <c r="AX52" s="23"/>
      <c r="AY52" s="23"/>
      <c r="AZ52" s="23"/>
      <c r="BA52" s="23"/>
      <c r="BB52" s="23"/>
      <c r="BC52" s="23"/>
      <c r="BD52" s="23"/>
      <c r="BE52" s="23"/>
      <c r="BF52" s="23"/>
    </row>
    <row r="53" spans="1:58" ht="23.25" customHeight="1">
      <c r="A53" s="348"/>
      <c r="B53" s="349"/>
      <c r="C53" s="349"/>
      <c r="D53" s="248"/>
      <c r="E53" s="352"/>
      <c r="F53" s="352"/>
      <c r="G53" s="302"/>
      <c r="H53" s="302"/>
      <c r="I53" s="302"/>
      <c r="J53" s="302"/>
      <c r="K53" s="249"/>
      <c r="L53" s="249"/>
      <c r="M53" s="249"/>
      <c r="N53" s="261"/>
      <c r="O53" s="234">
        <f t="shared" si="0"/>
        <v>0</v>
      </c>
      <c r="P53" s="1"/>
      <c r="Q53" s="1"/>
      <c r="R53" s="1"/>
      <c r="AM53" s="23"/>
      <c r="AN53" s="23"/>
      <c r="AO53" s="23"/>
      <c r="AP53" s="23"/>
      <c r="AQ53" s="23"/>
      <c r="AR53" s="23"/>
      <c r="AS53" s="23"/>
      <c r="AT53" s="23"/>
      <c r="AU53" s="23"/>
      <c r="AV53" s="23"/>
      <c r="AW53" s="23"/>
      <c r="AX53" s="23"/>
      <c r="AY53" s="23"/>
      <c r="AZ53" s="23"/>
      <c r="BA53" s="23"/>
      <c r="BB53" s="23"/>
      <c r="BC53" s="23"/>
      <c r="BD53" s="23"/>
      <c r="BE53" s="23"/>
      <c r="BF53" s="23"/>
    </row>
    <row r="54" spans="1:58" ht="23.25" customHeight="1">
      <c r="A54" s="348"/>
      <c r="B54" s="349"/>
      <c r="C54" s="349"/>
      <c r="D54" s="248"/>
      <c r="E54" s="352"/>
      <c r="F54" s="352"/>
      <c r="G54" s="302"/>
      <c r="H54" s="302"/>
      <c r="I54" s="302"/>
      <c r="J54" s="302"/>
      <c r="K54" s="249"/>
      <c r="L54" s="249"/>
      <c r="M54" s="249"/>
      <c r="N54" s="261"/>
      <c r="O54" s="234">
        <f t="shared" si="0"/>
        <v>0</v>
      </c>
      <c r="P54" s="1"/>
      <c r="Q54" s="1"/>
      <c r="R54" s="1"/>
      <c r="AM54" s="23"/>
      <c r="AN54" s="23"/>
      <c r="AO54" s="23"/>
      <c r="AP54" s="23"/>
      <c r="AQ54" s="23"/>
      <c r="AR54" s="23"/>
      <c r="AS54" s="23"/>
      <c r="AT54" s="23"/>
      <c r="AU54" s="23"/>
      <c r="AV54" s="23"/>
      <c r="AW54" s="23"/>
      <c r="AX54" s="23"/>
      <c r="AY54" s="23"/>
      <c r="AZ54" s="23"/>
      <c r="BA54" s="23"/>
      <c r="BB54" s="23"/>
      <c r="BC54" s="23"/>
      <c r="BD54" s="23"/>
      <c r="BE54" s="23"/>
      <c r="BF54" s="23"/>
    </row>
    <row r="55" spans="1:58" ht="23.25" customHeight="1">
      <c r="A55" s="348"/>
      <c r="B55" s="349"/>
      <c r="C55" s="349"/>
      <c r="D55" s="248"/>
      <c r="E55" s="352"/>
      <c r="F55" s="352"/>
      <c r="G55" s="302"/>
      <c r="H55" s="302"/>
      <c r="I55" s="302"/>
      <c r="J55" s="302"/>
      <c r="K55" s="249"/>
      <c r="L55" s="249"/>
      <c r="M55" s="249"/>
      <c r="N55" s="261"/>
      <c r="O55" s="234">
        <f t="shared" si="0"/>
        <v>0</v>
      </c>
      <c r="P55" s="1"/>
      <c r="Q55" s="1"/>
      <c r="R55" s="1"/>
      <c r="AM55" s="23"/>
      <c r="AN55" s="23"/>
      <c r="AO55" s="23"/>
      <c r="AP55" s="23"/>
      <c r="AQ55" s="23"/>
      <c r="AR55" s="23"/>
      <c r="AS55" s="23"/>
      <c r="AT55" s="23"/>
      <c r="AU55" s="23"/>
      <c r="AV55" s="23"/>
      <c r="AW55" s="23"/>
      <c r="AX55" s="23"/>
      <c r="AY55" s="23"/>
      <c r="AZ55" s="23"/>
      <c r="BA55" s="23"/>
      <c r="BB55" s="23"/>
      <c r="BC55" s="23"/>
      <c r="BD55" s="23"/>
      <c r="BE55" s="23"/>
      <c r="BF55" s="23"/>
    </row>
    <row r="56" spans="1:58" ht="23.25" customHeight="1">
      <c r="A56" s="348"/>
      <c r="B56" s="349"/>
      <c r="C56" s="349"/>
      <c r="D56" s="248"/>
      <c r="E56" s="352"/>
      <c r="F56" s="352"/>
      <c r="G56" s="302"/>
      <c r="H56" s="302"/>
      <c r="I56" s="302"/>
      <c r="J56" s="302"/>
      <c r="K56" s="249"/>
      <c r="L56" s="249"/>
      <c r="M56" s="249"/>
      <c r="N56" s="261"/>
      <c r="O56" s="234">
        <f t="shared" si="0"/>
        <v>0</v>
      </c>
      <c r="P56" s="1"/>
      <c r="Q56" s="1"/>
      <c r="R56" s="1"/>
      <c r="AM56" s="23"/>
      <c r="AN56" s="23"/>
      <c r="AO56" s="23"/>
      <c r="AP56" s="23"/>
      <c r="AQ56" s="23"/>
      <c r="AR56" s="23"/>
      <c r="AS56" s="23"/>
      <c r="AT56" s="23"/>
      <c r="AU56" s="23"/>
      <c r="AV56" s="23"/>
      <c r="AW56" s="23"/>
      <c r="AX56" s="23"/>
      <c r="AY56" s="23"/>
      <c r="AZ56" s="23"/>
      <c r="BA56" s="23"/>
      <c r="BB56" s="23"/>
      <c r="BC56" s="23"/>
      <c r="BD56" s="23"/>
      <c r="BE56" s="23"/>
      <c r="BF56" s="23"/>
    </row>
    <row r="57" spans="1:58" ht="23.25" customHeight="1">
      <c r="A57" s="348"/>
      <c r="B57" s="349"/>
      <c r="C57" s="349"/>
      <c r="D57" s="248"/>
      <c r="E57" s="352"/>
      <c r="F57" s="352"/>
      <c r="G57" s="302"/>
      <c r="H57" s="302"/>
      <c r="I57" s="302"/>
      <c r="J57" s="302"/>
      <c r="K57" s="249"/>
      <c r="L57" s="249"/>
      <c r="M57" s="249"/>
      <c r="N57" s="261"/>
      <c r="O57" s="234">
        <f t="shared" si="0"/>
        <v>0</v>
      </c>
      <c r="P57" s="1"/>
      <c r="Q57" s="1"/>
      <c r="R57" s="1"/>
      <c r="AM57" s="23"/>
      <c r="AN57" s="23"/>
      <c r="AO57" s="23"/>
      <c r="AP57" s="23"/>
      <c r="AQ57" s="23"/>
      <c r="AR57" s="23"/>
      <c r="AS57" s="23"/>
      <c r="AT57" s="23"/>
      <c r="AU57" s="23"/>
      <c r="AV57" s="23"/>
      <c r="AW57" s="23"/>
      <c r="AX57" s="23"/>
      <c r="AY57" s="23"/>
      <c r="AZ57" s="23"/>
      <c r="BA57" s="23"/>
      <c r="BB57" s="23"/>
      <c r="BC57" s="23"/>
      <c r="BD57" s="23"/>
      <c r="BE57" s="23"/>
      <c r="BF57" s="23"/>
    </row>
    <row r="58" spans="1:58" ht="23.25" customHeight="1">
      <c r="A58" s="348"/>
      <c r="B58" s="349"/>
      <c r="C58" s="349"/>
      <c r="D58" s="248"/>
      <c r="E58" s="352"/>
      <c r="F58" s="352"/>
      <c r="G58" s="302"/>
      <c r="H58" s="302"/>
      <c r="I58" s="302"/>
      <c r="J58" s="302"/>
      <c r="K58" s="249"/>
      <c r="L58" s="249"/>
      <c r="M58" s="249"/>
      <c r="N58" s="261"/>
      <c r="O58" s="234">
        <f t="shared" si="0"/>
        <v>0</v>
      </c>
      <c r="P58" s="1"/>
      <c r="Q58" s="1"/>
      <c r="R58" s="1"/>
      <c r="AM58" s="23"/>
      <c r="AN58" s="23"/>
      <c r="AO58" s="23"/>
      <c r="AP58" s="23"/>
      <c r="AQ58" s="23"/>
      <c r="AR58" s="23"/>
      <c r="AS58" s="23"/>
      <c r="AT58" s="23"/>
      <c r="AU58" s="23"/>
      <c r="AV58" s="23"/>
      <c r="AW58" s="23"/>
      <c r="AX58" s="23"/>
      <c r="AY58" s="23"/>
      <c r="AZ58" s="23"/>
      <c r="BA58" s="23"/>
      <c r="BB58" s="23"/>
      <c r="BC58" s="23"/>
      <c r="BD58" s="23"/>
      <c r="BE58" s="23"/>
      <c r="BF58" s="23"/>
    </row>
    <row r="59" spans="1:58" ht="21" customHeight="1">
      <c r="A59" s="235" t="s">
        <v>32</v>
      </c>
      <c r="B59" s="236"/>
      <c r="C59" s="236"/>
      <c r="D59" s="236"/>
      <c r="E59" s="236"/>
      <c r="F59" s="236"/>
      <c r="G59" s="236"/>
      <c r="H59" s="236"/>
      <c r="I59" s="236"/>
      <c r="J59" s="237"/>
      <c r="K59" s="237"/>
      <c r="L59" s="237"/>
      <c r="M59" s="237"/>
      <c r="N59" s="237"/>
      <c r="O59" s="247">
        <f>SUM(O49:O58)</f>
        <v>0</v>
      </c>
      <c r="P59" s="1"/>
      <c r="Q59" s="1"/>
      <c r="R59" s="1"/>
      <c r="AM59" s="23"/>
      <c r="AN59" s="23"/>
      <c r="AO59" s="23"/>
      <c r="AP59" s="23"/>
      <c r="AQ59" s="23"/>
      <c r="AR59" s="23"/>
      <c r="AS59" s="23"/>
      <c r="AT59" s="23"/>
      <c r="AU59" s="23"/>
      <c r="AV59" s="23"/>
      <c r="AW59" s="23"/>
      <c r="AX59" s="23"/>
      <c r="AY59" s="23"/>
      <c r="AZ59" s="23"/>
      <c r="BA59" s="23"/>
      <c r="BB59" s="23"/>
      <c r="BC59" s="23"/>
      <c r="BD59" s="23"/>
      <c r="BE59" s="23"/>
      <c r="BF59" s="23"/>
    </row>
    <row r="60" spans="1:58" ht="51.75" customHeight="1">
      <c r="A60" s="50"/>
      <c r="B60" s="114"/>
      <c r="C60" s="114" t="str">
        <f>Page_2!A35</f>
        <v>WP1</v>
      </c>
      <c r="D60" s="114" t="str">
        <f>Page_2!A36</f>
        <v>WP2</v>
      </c>
      <c r="E60" s="114" t="str">
        <f>Page_2!A37</f>
        <v>WP3</v>
      </c>
      <c r="F60" s="114" t="str">
        <f>Page_2!A38</f>
        <v>WP4</v>
      </c>
      <c r="G60" s="114" t="str">
        <f>Page_2!A39</f>
        <v>WP5</v>
      </c>
      <c r="H60" s="114" t="str">
        <f>Page_2!A40</f>
        <v>WP6</v>
      </c>
      <c r="I60" s="114" t="s">
        <v>32</v>
      </c>
      <c r="J60" s="89"/>
      <c r="K60" s="89"/>
      <c r="L60" s="89"/>
      <c r="M60" s="89"/>
      <c r="N60" s="89"/>
      <c r="O60" s="265" t="e">
        <f>(O59-I71)/((I69-I71)+SUM(I133+I163+I192+I221))</f>
        <v>#DIV/0!</v>
      </c>
      <c r="P60" s="89"/>
      <c r="Q60" s="89"/>
      <c r="R60" s="89"/>
      <c r="Z60" s="112"/>
      <c r="AA60" s="112"/>
      <c r="AB60" s="112"/>
      <c r="AC60" s="112"/>
      <c r="AD60" s="112"/>
      <c r="AE60" s="112"/>
      <c r="AF60" s="112"/>
      <c r="AG60" s="112"/>
      <c r="AH60" s="112"/>
      <c r="AI60" s="23"/>
      <c r="AJ60" s="23"/>
      <c r="AK60" s="23"/>
      <c r="AL60" s="23"/>
      <c r="AM60" s="23"/>
      <c r="AN60" s="23"/>
      <c r="AO60" s="23"/>
      <c r="AP60" s="23"/>
      <c r="AQ60" s="23"/>
      <c r="AR60" s="23"/>
      <c r="AS60" s="112"/>
      <c r="AT60" s="112"/>
      <c r="AU60" s="112"/>
      <c r="AV60" s="112"/>
      <c r="AW60" s="112"/>
      <c r="AX60" s="112"/>
      <c r="AY60" s="112"/>
      <c r="AZ60" s="112"/>
      <c r="BA60" s="112"/>
      <c r="BB60" s="112"/>
      <c r="BC60" s="112"/>
      <c r="BD60" s="112"/>
      <c r="BE60" s="112"/>
      <c r="BF60" s="112"/>
    </row>
    <row r="61" spans="1:58" ht="13.5" customHeight="1">
      <c r="A61" s="114"/>
      <c r="B61" s="76"/>
      <c r="C61" s="76"/>
      <c r="D61" s="76"/>
      <c r="E61" s="76"/>
      <c r="F61" s="76"/>
      <c r="G61" s="76"/>
      <c r="H61" s="76"/>
      <c r="I61" s="51">
        <f>SUM(B61:H61)</f>
        <v>0</v>
      </c>
      <c r="J61" s="89"/>
      <c r="K61" s="89"/>
      <c r="L61" s="89"/>
      <c r="M61" s="89"/>
      <c r="N61" s="89"/>
      <c r="O61" s="89"/>
      <c r="P61" s="89"/>
      <c r="Q61" s="89"/>
      <c r="R61" s="89"/>
      <c r="Z61" s="112"/>
      <c r="AA61" s="112"/>
      <c r="AB61" s="112"/>
      <c r="AC61" s="112"/>
      <c r="AD61" s="112"/>
      <c r="AE61" s="112"/>
      <c r="AF61" s="112"/>
      <c r="AG61" s="112"/>
      <c r="AH61" s="112"/>
      <c r="AI61" s="23"/>
      <c r="AJ61" s="23"/>
      <c r="AK61" s="23"/>
      <c r="AL61" s="23"/>
      <c r="AM61" s="23"/>
      <c r="AN61" s="23"/>
      <c r="AO61" s="23"/>
      <c r="AP61" s="23"/>
      <c r="AQ61" s="23"/>
      <c r="AR61" s="23"/>
      <c r="AS61" s="112"/>
      <c r="AT61" s="112"/>
      <c r="AU61" s="112"/>
      <c r="AV61" s="112"/>
      <c r="AW61" s="112"/>
      <c r="AX61" s="112"/>
      <c r="AY61" s="112"/>
      <c r="AZ61" s="112"/>
      <c r="BA61" s="112"/>
      <c r="BB61" s="112"/>
      <c r="BC61" s="112"/>
      <c r="BD61" s="112"/>
      <c r="BE61" s="112"/>
      <c r="BF61" s="112"/>
    </row>
    <row r="62" spans="1:58" ht="13.5" customHeight="1">
      <c r="A62" s="114" t="str">
        <f t="shared" ref="A62:A68" si="1">X32</f>
        <v>P1</v>
      </c>
      <c r="B62" s="76"/>
      <c r="C62" s="51">
        <f>SUMPRODUCT(($J$49:$J$58="P1")*($I$49:$I$58&lt;&gt;"")*($I$49:$I$58="WP1")*($O$49:$O$58))</f>
        <v>0</v>
      </c>
      <c r="D62" s="51">
        <f>SUMPRODUCT(($J$49:$J$58="P1")*($I$49:$I$58&lt;&gt;"")*($I$49:$I$58="WP2")*($O$49:$O$58))</f>
        <v>0</v>
      </c>
      <c r="E62" s="51">
        <f>SUMPRODUCT(($J$49:$J$58="P1")*($I$49:$I$58&lt;&gt;"")*($I$49:$I$58="WP3")*($O$49:$O$58))</f>
        <v>0</v>
      </c>
      <c r="F62" s="51">
        <f>SUMPRODUCT(($J$49:$J$58="P1")*($I$49:$I$58&lt;&gt;"")*($I$49:$I$58="WP4")*($O$49:$O$58))</f>
        <v>0</v>
      </c>
      <c r="G62" s="51">
        <f>SUMPRODUCT(($J$49:$J$58="P1")*($I$49:$I$58&lt;&gt;"")*($I$49:$I$58="WP5")*($O$49:$O$58))</f>
        <v>0</v>
      </c>
      <c r="H62" s="51">
        <f>SUMPRODUCT(($J$49:$J$58="P1")*($I$49:$I$58&lt;&gt;"")*($I$49:$I$58="WP6")*($O$49:$O$58))</f>
        <v>0</v>
      </c>
      <c r="I62" s="51">
        <f t="shared" ref="I62:I68" si="2">SUM(B62:H62)</f>
        <v>0</v>
      </c>
      <c r="J62" s="89"/>
      <c r="K62" s="89"/>
      <c r="L62" s="89"/>
      <c r="M62" s="89"/>
      <c r="N62" s="89"/>
      <c r="O62" s="89"/>
      <c r="P62" s="89"/>
      <c r="Q62" s="89"/>
      <c r="R62" s="89"/>
      <c r="Z62" s="112"/>
      <c r="AA62" s="112"/>
      <c r="AB62" s="112"/>
      <c r="AC62" s="112"/>
      <c r="AD62" s="112"/>
      <c r="AE62" s="112"/>
      <c r="AF62" s="112"/>
      <c r="AG62" s="112"/>
      <c r="AH62" s="112"/>
      <c r="AI62" s="23"/>
      <c r="AJ62" s="23"/>
      <c r="AK62" s="23"/>
      <c r="AL62" s="23"/>
      <c r="AM62" s="23"/>
      <c r="AN62" s="23"/>
      <c r="AO62" s="23"/>
      <c r="AP62" s="23"/>
      <c r="AQ62" s="23"/>
      <c r="AR62" s="23"/>
      <c r="AS62" s="112"/>
      <c r="AT62" s="112"/>
      <c r="AU62" s="112"/>
      <c r="AV62" s="112"/>
      <c r="AW62" s="112"/>
      <c r="AX62" s="112"/>
      <c r="AY62" s="112"/>
      <c r="AZ62" s="112"/>
      <c r="BA62" s="112"/>
      <c r="BB62" s="112"/>
      <c r="BC62" s="112"/>
      <c r="BD62" s="112"/>
      <c r="BE62" s="112"/>
      <c r="BF62" s="112"/>
    </row>
    <row r="63" spans="1:58" ht="13.5" customHeight="1">
      <c r="A63" s="114" t="str">
        <f t="shared" si="1"/>
        <v>P2</v>
      </c>
      <c r="B63" s="76"/>
      <c r="C63" s="51">
        <f>SUMPRODUCT(($J$49:$J$58="P2")*($I$49:$I$58&lt;&gt;"")*($I$49:$I$58="WP1")*($O$49:$O$58))</f>
        <v>0</v>
      </c>
      <c r="D63" s="51">
        <f>SUMPRODUCT(($J$49:$J$58="P2")*($I$49:$I$58&lt;&gt;"")*($I$49:$I$58="WP2")*($O$49:$O$58))</f>
        <v>0</v>
      </c>
      <c r="E63" s="51">
        <f>SUMPRODUCT(($J$49:$J$58="P2")*($I$49:$I$58&lt;&gt;"")*($I$49:$I$58="WP3")*($O$49:$O$58))</f>
        <v>0</v>
      </c>
      <c r="F63" s="51">
        <f>SUMPRODUCT(($J$49:$J$58="P2")*($I$49:$I$58&lt;&gt;"")*($I$49:$I$58="WP4")*($O$49:$O$58))</f>
        <v>0</v>
      </c>
      <c r="G63" s="51">
        <f>SUMPRODUCT(($J$49:$J$58="P2")*($I$49:$I$58&lt;&gt;"")*($I$49:$I$58="WP5")*($O$49:$O$58))</f>
        <v>0</v>
      </c>
      <c r="H63" s="51">
        <f>SUMPRODUCT(($J$49:$J$58="P2")*($I$49:$I$58&lt;&gt;"")*($I$49:$I$58="WP6")*($O$49:$O$58))</f>
        <v>0</v>
      </c>
      <c r="I63" s="51">
        <f t="shared" si="2"/>
        <v>0</v>
      </c>
      <c r="J63" s="89"/>
      <c r="K63" s="368" t="e">
        <f>IF(O60&lt;=40%,"OK","ERRORE - tale voce di spesa non può superare il 40% dei costi diretti del progetto! - ERROR - this budget line cannot exceed the cealing of 40% of the project real costs!")</f>
        <v>#DIV/0!</v>
      </c>
      <c r="L63" s="368"/>
      <c r="M63" s="89"/>
      <c r="N63" s="368" t="str">
        <f>IF(I69=O59,"OK","ERRORE - Seleziona una delle opzioni WP e/o Periodo per ogni voce di spesa / ERROR -  Select one of the option WP and/or Period per each single budget line!")</f>
        <v>OK</v>
      </c>
      <c r="O63" s="368"/>
      <c r="P63" s="89"/>
      <c r="Q63" s="89"/>
      <c r="R63" s="89"/>
      <c r="Z63" s="112"/>
      <c r="AA63" s="112"/>
      <c r="AB63" s="112"/>
      <c r="AC63" s="112"/>
      <c r="AD63" s="112"/>
      <c r="AE63" s="112"/>
      <c r="AF63" s="112"/>
      <c r="AG63" s="112"/>
      <c r="AH63" s="112"/>
      <c r="AI63" s="23"/>
      <c r="AJ63" s="23"/>
      <c r="AK63" s="23"/>
      <c r="AL63" s="23"/>
      <c r="AM63" s="23"/>
      <c r="AN63" s="23"/>
      <c r="AO63" s="23"/>
      <c r="AP63" s="23"/>
      <c r="AQ63" s="23"/>
      <c r="AR63" s="23"/>
      <c r="AS63" s="112"/>
      <c r="AT63" s="112"/>
      <c r="AU63" s="112"/>
      <c r="AV63" s="112"/>
      <c r="AW63" s="112"/>
      <c r="AX63" s="112"/>
      <c r="AY63" s="112"/>
      <c r="AZ63" s="112"/>
      <c r="BA63" s="112"/>
      <c r="BB63" s="112"/>
      <c r="BC63" s="112"/>
      <c r="BD63" s="112"/>
      <c r="BE63" s="112"/>
      <c r="BF63" s="112"/>
    </row>
    <row r="64" spans="1:58" ht="13.5" customHeight="1">
      <c r="A64" s="114" t="str">
        <f t="shared" si="1"/>
        <v>P3</v>
      </c>
      <c r="B64" s="76"/>
      <c r="C64" s="51">
        <f>SUMPRODUCT(($J$49:$J$58="P3")*($I$49:$I$58&lt;&gt;"")*($I$49:$I$58="WP1")*($O$49:$O$58))</f>
        <v>0</v>
      </c>
      <c r="D64" s="51">
        <f>SUMPRODUCT(($J$49:$J$58="P3")*($I$49:$I$58&lt;&gt;"")*($I$49:$I$58="WP2")*($O$49:$O$58))</f>
        <v>0</v>
      </c>
      <c r="E64" s="51">
        <f>SUMPRODUCT(($J$49:$J$58="P3")*($I$49:$I$58&lt;&gt;"")*($I$49:$I$58="WP3")*($O$49:$O$58))</f>
        <v>0</v>
      </c>
      <c r="F64" s="51">
        <f>SUMPRODUCT(($J$49:$J$58="P3")*($I$49:$I$58&lt;&gt;"")*($I$49:$I$58="WP4")*($O$49:$O$58))</f>
        <v>0</v>
      </c>
      <c r="G64" s="51">
        <f>SUMPRODUCT(($J$49:$J$58="P3")*($I$49:$I$58&lt;&gt;"")*($I$49:$I$58="WP5")*($O$49:$O$58))</f>
        <v>0</v>
      </c>
      <c r="H64" s="51">
        <f>SUMPRODUCT(($J$49:$J$58="P3")*($I$49:$I$58&lt;&gt;"")*($I$49:$I$58="WP6")*($O$49:$O$58))</f>
        <v>0</v>
      </c>
      <c r="I64" s="51">
        <f t="shared" si="2"/>
        <v>0</v>
      </c>
      <c r="J64" s="89"/>
      <c r="K64" s="368"/>
      <c r="L64" s="368"/>
      <c r="M64" s="89"/>
      <c r="N64" s="368"/>
      <c r="O64" s="368"/>
      <c r="P64" s="89"/>
      <c r="Q64" s="89"/>
      <c r="R64" s="89"/>
      <c r="Z64" s="112"/>
      <c r="AA64" s="112"/>
      <c r="AB64" s="112"/>
      <c r="AC64" s="112"/>
      <c r="AD64" s="112"/>
      <c r="AE64" s="112"/>
      <c r="AF64" s="112"/>
      <c r="AG64" s="112"/>
      <c r="AH64" s="112"/>
      <c r="AI64" s="23"/>
      <c r="AJ64" s="23"/>
      <c r="AK64" s="23"/>
      <c r="AL64" s="23"/>
      <c r="AM64" s="23"/>
      <c r="AN64" s="23"/>
      <c r="AO64" s="23"/>
      <c r="AP64" s="23"/>
      <c r="AQ64" s="23"/>
      <c r="AR64" s="23"/>
      <c r="AS64" s="112"/>
      <c r="AT64" s="112"/>
      <c r="AU64" s="112"/>
      <c r="AV64" s="112"/>
      <c r="AW64" s="112"/>
      <c r="AX64" s="112"/>
      <c r="AY64" s="112"/>
      <c r="AZ64" s="112"/>
      <c r="BA64" s="112"/>
      <c r="BB64" s="112"/>
      <c r="BC64" s="112"/>
      <c r="BD64" s="112"/>
      <c r="BE64" s="112"/>
      <c r="BF64" s="112"/>
    </row>
    <row r="65" spans="1:260" ht="13.5" customHeight="1">
      <c r="A65" s="114" t="str">
        <f t="shared" si="1"/>
        <v>P4</v>
      </c>
      <c r="B65" s="76"/>
      <c r="C65" s="51">
        <f>SUMPRODUCT(($J$49:$J$58="P4")*($I$49:$I$58&lt;&gt;"")*($I$49:$I$58="WP1")*($O$49:$O$58))</f>
        <v>0</v>
      </c>
      <c r="D65" s="51">
        <f>SUMPRODUCT(($J$49:$J$58="P4")*($I$49:$I$58&lt;&gt;"")*($I$49:$I$58="WP2")*($O$49:$O$58))</f>
        <v>0</v>
      </c>
      <c r="E65" s="51">
        <f>SUMPRODUCT(($J$49:$J$58="P4")*($I$49:$I$58&lt;&gt;"")*($I$49:$I$58="WP3")*($O$49:$O$58))</f>
        <v>0</v>
      </c>
      <c r="F65" s="51">
        <f>SUMPRODUCT(($J$49:$J$58="P4")*($I$49:$I$58&lt;&gt;"")*($I$49:$I$58="WP4")*($O$49:$O$58))</f>
        <v>0</v>
      </c>
      <c r="G65" s="51">
        <f>SUMPRODUCT(($J$49:$J$58="P4")*($I$49:$I$58&lt;&gt;"")*($I$49:$I$58="WP5")*($O$49:$O$58))</f>
        <v>0</v>
      </c>
      <c r="H65" s="51">
        <f>SUMPRODUCT(($J$49:$J$58="P4")*($I$49:$I$58&lt;&gt;"")*($I$49:$I$58="WP6")*($O$49:$O$58))</f>
        <v>0</v>
      </c>
      <c r="I65" s="51">
        <f t="shared" si="2"/>
        <v>0</v>
      </c>
      <c r="J65" s="89"/>
      <c r="K65" s="368"/>
      <c r="L65" s="368"/>
      <c r="M65" s="89"/>
      <c r="N65" s="368"/>
      <c r="O65" s="368"/>
      <c r="P65" s="89"/>
      <c r="Q65" s="89"/>
      <c r="R65" s="89"/>
      <c r="T65" s="367"/>
      <c r="U65" s="367"/>
      <c r="V65" s="112"/>
      <c r="X65" s="24"/>
      <c r="Y65" s="112"/>
      <c r="AB65" s="112"/>
      <c r="AC65" s="112"/>
      <c r="AD65" s="112"/>
      <c r="AE65" s="112"/>
      <c r="AF65" s="112"/>
      <c r="AG65" s="112"/>
      <c r="AH65" s="112"/>
      <c r="AI65" s="23"/>
      <c r="AJ65" s="23"/>
      <c r="AK65" s="23"/>
      <c r="AL65" s="23"/>
      <c r="AM65" s="23"/>
      <c r="AN65" s="23"/>
      <c r="AO65" s="23"/>
      <c r="AP65" s="23"/>
      <c r="AQ65" s="23"/>
      <c r="AR65" s="23"/>
      <c r="AS65" s="112"/>
      <c r="AT65" s="112"/>
      <c r="AU65" s="112"/>
      <c r="AV65" s="112"/>
      <c r="AW65" s="112"/>
      <c r="AX65" s="112"/>
      <c r="AY65" s="112"/>
      <c r="AZ65" s="112"/>
      <c r="BA65" s="112"/>
      <c r="BB65" s="112"/>
      <c r="BC65" s="112"/>
      <c r="BD65" s="112"/>
      <c r="BE65" s="112"/>
      <c r="BF65" s="112"/>
    </row>
    <row r="66" spans="1:260" ht="13.5" customHeight="1">
      <c r="A66" s="114" t="str">
        <f t="shared" si="1"/>
        <v>P5</v>
      </c>
      <c r="B66" s="76"/>
      <c r="C66" s="51">
        <f>SUMPRODUCT(($J$49:$J$58="P5")*($I$49:$I$58&lt;&gt;"")*($I$49:$I$58="WP1")*($O$49:$O$58))</f>
        <v>0</v>
      </c>
      <c r="D66" s="51">
        <f>SUMPRODUCT(($J$49:$J$58="P5")*($I$49:$I$58&lt;&gt;"")*($I$49:$I$58="WP2")*($O$49:$O$58))</f>
        <v>0</v>
      </c>
      <c r="E66" s="51">
        <f>SUMPRODUCT(($J$49:$J$58="P5")*($I$49:$I$58&lt;&gt;"")*($I$49:$I$58="WP3")*($O$49:$O$58))</f>
        <v>0</v>
      </c>
      <c r="F66" s="51">
        <f>SUMPRODUCT(($J$49:$J$58="P5")*($I$49:$I$58&lt;&gt;"")*($I$49:$I$58="WP4")*($O$49:$O$58))</f>
        <v>0</v>
      </c>
      <c r="G66" s="51">
        <f>SUMPRODUCT(($J$49:$J$58="P5")*($I$49:$I$58&lt;&gt;"")*($I$49:$I$58="WP5")*($O$49:$O$58))</f>
        <v>0</v>
      </c>
      <c r="H66" s="51">
        <f>SUMPRODUCT(($J$49:$J$58="P5")*($I$49:$I$58&lt;&gt;"")*($I$49:$I$58="WP6")*($O$49:$O$58))</f>
        <v>0</v>
      </c>
      <c r="I66" s="51">
        <f t="shared" si="2"/>
        <v>0</v>
      </c>
      <c r="J66" s="89"/>
      <c r="K66" s="368"/>
      <c r="L66" s="368"/>
      <c r="M66" s="89"/>
      <c r="N66" s="368"/>
      <c r="O66" s="368"/>
      <c r="P66" s="89"/>
      <c r="Q66" s="89"/>
      <c r="R66" s="89"/>
      <c r="T66" s="367"/>
      <c r="U66" s="367"/>
      <c r="V66" s="112"/>
      <c r="X66" s="24"/>
      <c r="Y66" s="112"/>
      <c r="AB66" s="112"/>
      <c r="AC66" s="112"/>
      <c r="AD66" s="112"/>
      <c r="AE66" s="112"/>
      <c r="AF66" s="112"/>
      <c r="AG66" s="112"/>
      <c r="AH66" s="112"/>
      <c r="AI66" s="23"/>
      <c r="AJ66" s="23"/>
      <c r="AK66" s="23"/>
      <c r="AL66" s="23"/>
      <c r="AM66" s="23"/>
      <c r="AN66" s="23"/>
      <c r="AO66" s="23"/>
      <c r="AP66" s="23"/>
      <c r="AQ66" s="23"/>
      <c r="AR66" s="23"/>
      <c r="AS66" s="112"/>
      <c r="AT66" s="112"/>
      <c r="AU66" s="112"/>
      <c r="AV66" s="112"/>
      <c r="AW66" s="112"/>
      <c r="AX66" s="112"/>
      <c r="AY66" s="112"/>
      <c r="AZ66" s="112"/>
      <c r="BA66" s="112"/>
      <c r="BB66" s="112"/>
      <c r="BC66" s="112"/>
      <c r="BD66" s="112"/>
      <c r="BE66" s="112"/>
      <c r="BF66" s="112"/>
    </row>
    <row r="67" spans="1:260" ht="13.5" customHeight="1">
      <c r="A67" s="114" t="str">
        <f t="shared" si="1"/>
        <v>P6</v>
      </c>
      <c r="B67" s="76"/>
      <c r="C67" s="51">
        <f>SUMPRODUCT(($J$49:$J$58="P6")*($I$49:$I$58&lt;&gt;"")*($I$49:$I$58="WP1")*($O$49:$O$58))</f>
        <v>0</v>
      </c>
      <c r="D67" s="51">
        <f>SUMPRODUCT(($J$49:$J$58="P6")*($I$49:$I$58&lt;&gt;"")*($I$49:$I$58="WP2")*($O$49:$O$58))</f>
        <v>0</v>
      </c>
      <c r="E67" s="51">
        <f>SUMPRODUCT(($J$49:$J$58="P6")*($I$49:$I$58&lt;&gt;"")*($I$49:$I$58="WP3")*($O$49:$O$58))</f>
        <v>0</v>
      </c>
      <c r="F67" s="51">
        <f>SUMPRODUCT(($J$49:$J$58="P6")*($I$49:$I$58&lt;&gt;"")*($I$49:$I$58="WP4")*($O$49:$O$58))</f>
        <v>0</v>
      </c>
      <c r="G67" s="51">
        <f>SUMPRODUCT(($J$49:$J$58="P6")*($I$49:$I$58&lt;&gt;"")*($I$49:$I$58="WP5")*($O$49:$O$58))</f>
        <v>0</v>
      </c>
      <c r="H67" s="51">
        <f>SUMPRODUCT(($J$49:$J$58="P6")*($I$49:$I$58&lt;&gt;"")*($I$49:$I$58="WP6")*($O$49:$O$58))</f>
        <v>0</v>
      </c>
      <c r="I67" s="51">
        <f t="shared" si="2"/>
        <v>0</v>
      </c>
      <c r="J67" s="89"/>
      <c r="K67" s="368"/>
      <c r="L67" s="368"/>
      <c r="M67" s="89"/>
      <c r="N67" s="368"/>
      <c r="O67" s="368"/>
      <c r="P67" s="89"/>
      <c r="Q67" s="89"/>
      <c r="R67" s="89"/>
      <c r="S67" s="21"/>
      <c r="T67" s="367"/>
      <c r="U67" s="367"/>
      <c r="V67" s="112"/>
      <c r="X67" s="24"/>
      <c r="Y67" s="112"/>
      <c r="AB67" s="112"/>
      <c r="AC67" s="112"/>
      <c r="AD67" s="112"/>
      <c r="AE67" s="112"/>
      <c r="AF67" s="112"/>
      <c r="AG67" s="112"/>
      <c r="AH67" s="112"/>
      <c r="AI67" s="23"/>
      <c r="AJ67" s="23"/>
      <c r="AK67" s="23"/>
      <c r="AL67" s="23"/>
      <c r="AM67" s="23"/>
      <c r="AN67" s="23"/>
      <c r="AO67" s="23"/>
      <c r="AP67" s="23"/>
      <c r="AQ67" s="23"/>
      <c r="AR67" s="23"/>
      <c r="AS67" s="112"/>
      <c r="AT67" s="112"/>
      <c r="AU67" s="112"/>
      <c r="AV67" s="112"/>
      <c r="AW67" s="112"/>
      <c r="AX67" s="112"/>
      <c r="AY67" s="112"/>
      <c r="AZ67" s="112"/>
      <c r="BA67" s="112"/>
      <c r="BB67" s="112"/>
      <c r="BC67" s="112"/>
      <c r="BD67" s="112"/>
      <c r="BE67" s="112"/>
      <c r="BF67" s="112"/>
    </row>
    <row r="68" spans="1:260" ht="13.5" customHeight="1">
      <c r="A68" s="114" t="str">
        <f t="shared" si="1"/>
        <v>P7</v>
      </c>
      <c r="B68" s="76"/>
      <c r="C68" s="51">
        <f>SUMPRODUCT(($J$49:$J$58="P7")*($I$49:$I$58&lt;&gt;"")*($I$49:$I$58="WP1")*($O$49:$O$58))</f>
        <v>0</v>
      </c>
      <c r="D68" s="51">
        <f>SUMPRODUCT(($J$49:$J$58="P7")*($I$49:$I$58&lt;&gt;"")*($I$49:$I$58="WP2")*($O$49:$O$58))</f>
        <v>0</v>
      </c>
      <c r="E68" s="51">
        <f>SUMPRODUCT(($J$49:$J$58="P7")*($I$49:$I$58&lt;&gt;"")*($I$49:$I$58="WP3")*($O$49:$O$58))</f>
        <v>0</v>
      </c>
      <c r="F68" s="51">
        <f>SUMPRODUCT(($J$49:$J$58="P7")*($I$49:$I$58&lt;&gt;"")*($I$49:$I$58="WP4")*($O$49:$O$58))</f>
        <v>0</v>
      </c>
      <c r="G68" s="51">
        <f>SUMPRODUCT(($J$49:$J$58="P7")*($I$49:$I$58&lt;&gt;"")*($I$49:$I$58="WP5")*($O$49:$O$58))</f>
        <v>0</v>
      </c>
      <c r="H68" s="51">
        <f>SUMPRODUCT(($J$49:$J$58="P7")*($I$49:$I$58&lt;&gt;"")*($I$49:$I$58="WP6")*($O$49:$O$58))</f>
        <v>0</v>
      </c>
      <c r="I68" s="51">
        <f t="shared" si="2"/>
        <v>0</v>
      </c>
      <c r="J68" s="89"/>
      <c r="K68" s="368"/>
      <c r="L68" s="368"/>
      <c r="M68" s="89"/>
      <c r="N68" s="368"/>
      <c r="O68" s="368"/>
      <c r="P68" s="89"/>
      <c r="Q68" s="89"/>
      <c r="R68" s="89"/>
      <c r="S68" s="21"/>
      <c r="T68" s="367"/>
      <c r="U68" s="367"/>
      <c r="V68" s="112"/>
      <c r="X68" s="24"/>
      <c r="Y68" s="112"/>
      <c r="AB68" s="112"/>
      <c r="AC68" s="112"/>
      <c r="AD68" s="112"/>
      <c r="AE68" s="112"/>
      <c r="AF68" s="112"/>
      <c r="AG68" s="112"/>
      <c r="AH68" s="112"/>
      <c r="AI68" s="23"/>
      <c r="AJ68" s="23"/>
      <c r="AK68" s="23"/>
      <c r="AL68" s="23"/>
      <c r="AM68" s="23"/>
      <c r="AN68" s="23"/>
      <c r="AO68" s="23"/>
      <c r="AP68" s="23"/>
      <c r="AQ68" s="23"/>
      <c r="AR68" s="23"/>
      <c r="AS68" s="112"/>
      <c r="AT68" s="112"/>
      <c r="AU68" s="112"/>
      <c r="AV68" s="112"/>
      <c r="AW68" s="112"/>
      <c r="AX68" s="112"/>
      <c r="AY68" s="112"/>
      <c r="AZ68" s="112"/>
      <c r="BA68" s="112"/>
      <c r="BB68" s="112"/>
      <c r="BC68" s="112"/>
      <c r="BD68" s="112"/>
      <c r="BE68" s="112"/>
      <c r="BF68" s="112"/>
    </row>
    <row r="69" spans="1:260" ht="17.25" customHeight="1">
      <c r="A69" s="52" t="s">
        <v>32</v>
      </c>
      <c r="B69" s="77"/>
      <c r="C69" s="53">
        <f t="shared" ref="C69:H69" si="3">SUM(C$61:C$68)</f>
        <v>0</v>
      </c>
      <c r="D69" s="53">
        <f t="shared" si="3"/>
        <v>0</v>
      </c>
      <c r="E69" s="53">
        <f t="shared" si="3"/>
        <v>0</v>
      </c>
      <c r="F69" s="53">
        <f t="shared" si="3"/>
        <v>0</v>
      </c>
      <c r="G69" s="53">
        <f t="shared" si="3"/>
        <v>0</v>
      </c>
      <c r="H69" s="53">
        <f t="shared" si="3"/>
        <v>0</v>
      </c>
      <c r="I69" s="53">
        <f>SUM(B69:H69)</f>
        <v>0</v>
      </c>
      <c r="J69" s="89"/>
      <c r="K69" s="368"/>
      <c r="L69" s="368"/>
      <c r="M69" s="89"/>
      <c r="N69" s="368"/>
      <c r="O69" s="368"/>
      <c r="P69" s="89"/>
      <c r="Q69" s="89"/>
      <c r="R69" s="89"/>
      <c r="T69" s="367"/>
      <c r="U69" s="367"/>
      <c r="V69" s="112"/>
      <c r="X69" s="24"/>
      <c r="Y69" s="112"/>
      <c r="AB69" s="112"/>
      <c r="AC69" s="112"/>
      <c r="AD69" s="112"/>
      <c r="AE69" s="112"/>
      <c r="AF69" s="112"/>
      <c r="AG69" s="112"/>
      <c r="AH69" s="112"/>
      <c r="AI69" s="23"/>
      <c r="AJ69" s="23"/>
      <c r="AK69" s="23"/>
      <c r="AL69" s="23"/>
      <c r="AM69" s="23"/>
      <c r="AN69" s="23"/>
      <c r="AO69" s="23"/>
      <c r="AP69" s="23"/>
      <c r="AQ69" s="23"/>
      <c r="AR69" s="23"/>
      <c r="AS69" s="112"/>
      <c r="AT69" s="112"/>
      <c r="AU69" s="112"/>
      <c r="AV69" s="112"/>
      <c r="AW69" s="112"/>
      <c r="AX69" s="112"/>
      <c r="AY69" s="112"/>
      <c r="AZ69" s="112"/>
      <c r="BA69" s="112"/>
      <c r="BB69" s="112"/>
      <c r="BC69" s="112"/>
      <c r="BD69" s="112"/>
      <c r="BE69" s="112"/>
      <c r="BF69" s="112"/>
    </row>
    <row r="70" spans="1:260" ht="24" customHeight="1">
      <c r="A70" s="52" t="s">
        <v>51</v>
      </c>
      <c r="B70" s="77"/>
      <c r="C70" s="53">
        <f>SUMPRODUCT(($I$49:$I$58="WP1")*($K$49:$K$58&lt;&gt;"")*($K$49:$K$58="fuori area / outside the area")*($O$49:$O$58))</f>
        <v>0</v>
      </c>
      <c r="D70" s="53">
        <f>SUMPRODUCT(($I$49:$I$58="WP2")*($K$49:$K$58&lt;&gt;"")*($K$49:$K$58="fuori area / outside the area")*($O$49:$O$58))</f>
        <v>0</v>
      </c>
      <c r="E70" s="53">
        <f>SUMPRODUCT(($I$49:$I$58="WP3")*($K$49:$K$58&lt;&gt;"")*($K$49:$K$58="fuori area / outside the area")*($O$49:$O$58))</f>
        <v>0</v>
      </c>
      <c r="F70" s="53">
        <f>SUMPRODUCT(($I$49:$I$58="WP4")*($K$49:$K$58&lt;&gt;"")*($K$49:$K$58="fuori area / outside the area")*($O$49:$O$58))</f>
        <v>0</v>
      </c>
      <c r="G70" s="53">
        <f>SUMPRODUCT(($I$49:$I$58="WP5")*($K$49:$K$58&lt;&gt;"")*($K$49:$K$58="fuori area / outside the area")*($O$49:$O$58))</f>
        <v>0</v>
      </c>
      <c r="H70" s="53">
        <f>SUMPRODUCT(($I$49:$I$58="WP6")*($K$49:$K$58&lt;&gt;"")*($K$49:$K$58="fuori area / outside the area")*($O$49:$O$58))</f>
        <v>0</v>
      </c>
      <c r="I70" s="53">
        <f>SUM(B70:H70)</f>
        <v>0</v>
      </c>
      <c r="J70" s="89"/>
      <c r="K70" s="89"/>
      <c r="L70" s="89"/>
      <c r="M70" s="89"/>
      <c r="N70" s="89"/>
      <c r="O70" s="89"/>
      <c r="P70" s="89"/>
      <c r="Q70" s="89"/>
      <c r="R70" s="89"/>
      <c r="S70" s="25"/>
      <c r="T70" s="25"/>
      <c r="U70" s="25"/>
      <c r="V70" s="112"/>
      <c r="X70" s="112"/>
      <c r="Y70" s="112"/>
      <c r="AB70" s="112"/>
      <c r="AC70" s="112"/>
      <c r="AD70" s="112"/>
      <c r="AE70" s="112"/>
      <c r="AF70" s="112"/>
      <c r="AG70" s="112"/>
      <c r="AH70" s="112"/>
      <c r="AI70" s="23"/>
      <c r="AJ70" s="23"/>
      <c r="AK70" s="23"/>
      <c r="AL70" s="23"/>
      <c r="AM70" s="23"/>
      <c r="AN70" s="23"/>
      <c r="AO70" s="23"/>
      <c r="AP70" s="23"/>
      <c r="AQ70" s="23"/>
      <c r="AR70" s="23"/>
      <c r="AS70" s="112"/>
      <c r="AT70" s="112"/>
      <c r="AU70" s="112"/>
      <c r="AV70" s="112"/>
      <c r="AW70" s="112"/>
      <c r="AX70" s="112"/>
      <c r="AY70" s="112"/>
      <c r="AZ70" s="112"/>
      <c r="BA70" s="112"/>
      <c r="BB70" s="112"/>
      <c r="BC70" s="112"/>
      <c r="BD70" s="112"/>
      <c r="BE70" s="112"/>
      <c r="BF70" s="112"/>
    </row>
    <row r="71" spans="1:260" ht="31.5" customHeight="1">
      <c r="A71" s="52" t="s">
        <v>155</v>
      </c>
      <c r="B71" s="77"/>
      <c r="C71" s="53">
        <f>SUMPRODUCT(($I$49:$I$58="WP1")*($H$49:$H$58&lt;&gt;"")*($H$49:$H$58="SI/YES")*($O$49:$O$58))</f>
        <v>0</v>
      </c>
      <c r="D71" s="53">
        <f>SUMPRODUCT(($I$49:$I$58="WP2")*($H$49:$H$58&lt;&gt;"")*($H$49:$H$58="SI/YES")*($O$49:$O$58))</f>
        <v>0</v>
      </c>
      <c r="E71" s="53">
        <f>SUMPRODUCT(($I$49:$I$58="WP3")*($H$49:$H$58&lt;&gt;"")*($H$49:$H$58="SI/YES")*($O$49:$O$58))</f>
        <v>0</v>
      </c>
      <c r="F71" s="53">
        <f>SUMPRODUCT(($I$49:$I$58="WP4")*($H$49:$H$58&lt;&gt;"")*($H$49:$H$58="SI/YES")*($O$49:$O$58))</f>
        <v>0</v>
      </c>
      <c r="G71" s="53">
        <f>SUMPRODUCT(($I$49:$I$58="WP5")*($H$49:$H$58&lt;&gt;"")*($H$49:$H$58="SI/YES")*($O$49:$O$58))</f>
        <v>0</v>
      </c>
      <c r="H71" s="53">
        <f>SUMPRODUCT(($I$49:$I$58="WP6")*($H$49:$H$58&lt;&gt;"")*($H$49:$H$58="SI/YES")*($O$49:$O$58))</f>
        <v>0</v>
      </c>
      <c r="I71" s="53">
        <f>SUM(B71:H71)</f>
        <v>0</v>
      </c>
      <c r="J71" s="90"/>
      <c r="K71" s="90"/>
      <c r="L71" s="90"/>
      <c r="M71" s="90"/>
      <c r="N71" s="90"/>
      <c r="O71" s="91"/>
      <c r="P71" s="91"/>
      <c r="Q71" s="91"/>
      <c r="R71" s="91"/>
      <c r="S71" s="25"/>
      <c r="T71" s="25"/>
      <c r="U71" s="25"/>
      <c r="V71" s="112"/>
      <c r="X71" s="112"/>
      <c r="Y71" s="112"/>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row>
    <row r="72" spans="1:260" ht="8.25" customHeight="1">
      <c r="A72" s="26"/>
      <c r="B72" s="26"/>
      <c r="C72" s="26"/>
      <c r="D72" s="26"/>
      <c r="E72" s="26"/>
      <c r="F72" s="26"/>
      <c r="G72" s="26"/>
      <c r="H72" s="26"/>
      <c r="I72" s="26"/>
      <c r="J72" s="26"/>
      <c r="K72" s="26"/>
      <c r="L72" s="26"/>
      <c r="M72" s="26"/>
      <c r="N72" s="26"/>
      <c r="S72" s="25"/>
      <c r="T72" s="25"/>
      <c r="U72" s="25"/>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row>
    <row r="73" spans="1:260" ht="9.75" hidden="1" customHeight="1">
      <c r="A73" s="374"/>
      <c r="B73" s="374"/>
      <c r="C73" s="374"/>
      <c r="D73" s="47"/>
      <c r="E73" s="8"/>
      <c r="F73" s="4"/>
      <c r="G73" s="4"/>
      <c r="H73" s="4"/>
      <c r="I73" s="4"/>
      <c r="J73" s="4"/>
      <c r="K73" s="4"/>
      <c r="L73" s="4"/>
      <c r="M73" s="4"/>
      <c r="N73" s="4"/>
      <c r="O73" s="4"/>
      <c r="P73" s="4"/>
      <c r="Q73" s="4"/>
      <c r="R73" s="4"/>
      <c r="S73" s="15"/>
      <c r="T73" s="15"/>
      <c r="U73" s="15"/>
    </row>
    <row r="74" spans="1:260" ht="10.5" hidden="1" customHeight="1">
      <c r="A74" s="355"/>
      <c r="B74" s="355"/>
      <c r="C74" s="355"/>
      <c r="D74" s="48"/>
      <c r="E74" s="8"/>
      <c r="F74" s="4"/>
      <c r="G74" s="4"/>
      <c r="H74" s="4"/>
      <c r="I74" s="4"/>
      <c r="J74" s="4"/>
      <c r="K74" s="4"/>
      <c r="L74" s="4"/>
      <c r="M74" s="4"/>
      <c r="N74" s="4"/>
      <c r="O74" s="4"/>
      <c r="P74" s="4"/>
      <c r="Q74" s="4"/>
      <c r="R74" s="4"/>
      <c r="S74" s="15"/>
      <c r="T74" s="15"/>
      <c r="U74" s="15"/>
    </row>
    <row r="75" spans="1:260" ht="8.25" customHeight="1">
      <c r="A75" s="12"/>
      <c r="B75" s="12"/>
      <c r="C75" s="12"/>
      <c r="D75" s="12"/>
      <c r="E75" s="12"/>
      <c r="F75" s="12"/>
      <c r="G75" s="12"/>
      <c r="H75" s="12"/>
      <c r="I75" s="12"/>
      <c r="J75" s="12"/>
      <c r="K75" s="12"/>
      <c r="L75" s="12"/>
      <c r="M75" s="12"/>
      <c r="N75" s="12"/>
      <c r="O75" s="12"/>
      <c r="P75" s="12"/>
      <c r="Q75" s="12"/>
      <c r="R75" s="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260" ht="42.75" customHeight="1">
      <c r="A76" s="329" t="s">
        <v>156</v>
      </c>
      <c r="B76" s="329"/>
      <c r="C76" s="329"/>
      <c r="D76" s="329"/>
      <c r="E76" s="329"/>
      <c r="F76" s="329"/>
      <c r="G76" s="329"/>
      <c r="H76" s="329"/>
      <c r="I76" s="329"/>
      <c r="J76" s="329"/>
      <c r="K76" s="329"/>
      <c r="L76" s="329"/>
      <c r="M76" s="329"/>
      <c r="N76" s="329"/>
      <c r="O76" s="329"/>
      <c r="P76" s="113"/>
      <c r="Q76" s="113"/>
      <c r="R76" s="113"/>
    </row>
    <row r="77" spans="1:260" ht="4.5" customHeight="1">
      <c r="A77" s="12"/>
      <c r="B77" s="12"/>
      <c r="C77" s="12"/>
      <c r="D77" s="12"/>
      <c r="E77" s="12"/>
      <c r="F77" s="12"/>
      <c r="G77" s="12"/>
      <c r="H77" s="12"/>
      <c r="I77" s="12"/>
      <c r="J77" s="12"/>
      <c r="K77" s="12"/>
      <c r="L77" s="12"/>
      <c r="M77" s="12"/>
      <c r="N77" s="12"/>
      <c r="O77" s="12"/>
      <c r="P77" s="12"/>
      <c r="Q77" s="12"/>
      <c r="R77" s="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112"/>
      <c r="BA77" s="112"/>
      <c r="BB77" s="112"/>
      <c r="BC77" s="112"/>
      <c r="BD77" s="112"/>
      <c r="BE77" s="112"/>
      <c r="BF77" s="112"/>
    </row>
    <row r="78" spans="1:260" ht="16.5" customHeight="1">
      <c r="A78" s="78" t="s">
        <v>126</v>
      </c>
      <c r="B78" s="12"/>
      <c r="C78" s="12"/>
      <c r="D78" s="12"/>
      <c r="E78" s="12"/>
      <c r="F78" s="12"/>
      <c r="G78" s="12"/>
      <c r="H78" s="12"/>
      <c r="I78" s="12"/>
      <c r="J78" s="12"/>
      <c r="K78" s="12"/>
      <c r="L78" s="12"/>
      <c r="M78" s="12"/>
      <c r="N78" s="12"/>
      <c r="O78" s="12"/>
      <c r="P78" s="12"/>
      <c r="Q78" s="12"/>
      <c r="R78" s="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row>
    <row r="79" spans="1:260" ht="3.75" customHeight="1">
      <c r="A79" s="27"/>
      <c r="B79" s="12"/>
      <c r="C79" s="12"/>
      <c r="D79" s="12"/>
      <c r="E79" s="12"/>
      <c r="F79" s="12"/>
      <c r="G79" s="12"/>
      <c r="H79" s="12"/>
      <c r="I79" s="12"/>
      <c r="J79" s="12"/>
      <c r="K79" s="12"/>
      <c r="L79" s="12"/>
      <c r="M79" s="12"/>
      <c r="N79" s="12"/>
      <c r="O79" s="12"/>
      <c r="P79" s="12"/>
      <c r="Q79" s="12"/>
      <c r="R79" s="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row>
    <row r="80" spans="1:260" ht="22.5" customHeight="1">
      <c r="A80" s="373" t="s">
        <v>187</v>
      </c>
      <c r="B80" s="373"/>
      <c r="C80" s="373"/>
      <c r="D80" s="373"/>
      <c r="E80" s="373"/>
      <c r="F80" s="373"/>
      <c r="G80" s="373"/>
      <c r="H80" s="373"/>
      <c r="I80" s="373"/>
      <c r="J80" s="373"/>
      <c r="K80" s="373"/>
      <c r="L80" s="373"/>
      <c r="M80" s="373"/>
      <c r="N80" s="373"/>
      <c r="O80" s="373"/>
      <c r="P80" s="373"/>
      <c r="Q80" s="115"/>
      <c r="R80" s="115"/>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c r="HM80" s="28"/>
      <c r="HN80" s="28"/>
      <c r="HO80" s="28"/>
      <c r="HP80" s="28"/>
      <c r="HQ80" s="28"/>
      <c r="HR80" s="28"/>
      <c r="HS80" s="28"/>
      <c r="HT80" s="28"/>
      <c r="HU80" s="28"/>
      <c r="HV80" s="28"/>
      <c r="HW80" s="28"/>
      <c r="HX80" s="28"/>
      <c r="HY80" s="28"/>
      <c r="HZ80" s="28"/>
      <c r="IA80" s="28"/>
      <c r="IB80" s="28"/>
      <c r="IC80" s="28"/>
      <c r="ID80" s="28"/>
      <c r="IE80" s="28"/>
      <c r="IF80" s="28"/>
      <c r="IG80" s="28"/>
      <c r="IH80" s="28"/>
      <c r="II80" s="28"/>
      <c r="IJ80" s="28"/>
      <c r="IK80" s="28"/>
      <c r="IL80" s="28"/>
      <c r="IM80" s="28"/>
      <c r="IN80" s="28"/>
      <c r="IO80" s="28"/>
      <c r="IP80" s="28"/>
      <c r="IQ80" s="28"/>
      <c r="IR80" s="28"/>
      <c r="IS80" s="28"/>
      <c r="IT80" s="28"/>
      <c r="IU80" s="28"/>
      <c r="IV80" s="28"/>
      <c r="IW80" s="28"/>
      <c r="IX80" s="28"/>
      <c r="IY80" s="28"/>
      <c r="IZ80" s="28"/>
    </row>
    <row r="81" spans="1:58" ht="72" customHeight="1">
      <c r="A81" s="50"/>
      <c r="B81" s="114"/>
      <c r="C81" s="114" t="str">
        <f t="shared" ref="C81:H81" si="4">C60</f>
        <v>WP1</v>
      </c>
      <c r="D81" s="114" t="str">
        <f t="shared" si="4"/>
        <v>WP2</v>
      </c>
      <c r="E81" s="114" t="str">
        <f t="shared" si="4"/>
        <v>WP3</v>
      </c>
      <c r="F81" s="114" t="str">
        <f t="shared" si="4"/>
        <v>WP4</v>
      </c>
      <c r="G81" s="114" t="str">
        <f t="shared" si="4"/>
        <v>WP5</v>
      </c>
      <c r="H81" s="114" t="str">
        <f t="shared" si="4"/>
        <v>WP6</v>
      </c>
      <c r="I81" s="114" t="s">
        <v>32</v>
      </c>
      <c r="J81" s="89"/>
      <c r="K81" s="89"/>
      <c r="L81" s="89"/>
      <c r="M81" s="89"/>
      <c r="N81" s="89"/>
      <c r="O81" s="89"/>
      <c r="P81" s="89"/>
      <c r="Q81" s="89"/>
      <c r="R81" s="89"/>
      <c r="T81" s="363"/>
      <c r="U81" s="363"/>
      <c r="V81" s="112"/>
      <c r="X81" s="18"/>
      <c r="Y81" s="112"/>
      <c r="Z81" s="112"/>
      <c r="AA81" s="112"/>
      <c r="AB81" s="112"/>
      <c r="AH81" s="112"/>
      <c r="AI81" s="112"/>
      <c r="AJ81" s="112"/>
      <c r="AK81" s="112"/>
      <c r="AL81" s="112"/>
      <c r="AM81" s="112"/>
      <c r="AN81" s="112"/>
      <c r="AO81" s="112"/>
      <c r="AP81" s="112"/>
      <c r="AQ81" s="112"/>
      <c r="AR81" s="112"/>
      <c r="AS81" s="112"/>
      <c r="AT81" s="112"/>
      <c r="AU81" s="112"/>
      <c r="AV81" s="112"/>
      <c r="AW81" s="112"/>
      <c r="AX81" s="112"/>
      <c r="AY81" s="112"/>
      <c r="AZ81" s="112"/>
      <c r="BA81" s="112"/>
      <c r="BB81" s="112"/>
      <c r="BC81" s="112"/>
      <c r="BD81" s="112"/>
      <c r="BE81" s="112"/>
      <c r="BF81" s="112"/>
    </row>
    <row r="82" spans="1:58" ht="13.5" customHeight="1">
      <c r="A82" s="114"/>
      <c r="B82" s="76"/>
      <c r="C82" s="76"/>
      <c r="D82" s="76"/>
      <c r="E82" s="76"/>
      <c r="F82" s="76"/>
      <c r="G82" s="76"/>
      <c r="H82" s="76"/>
      <c r="I82" s="76"/>
      <c r="J82" s="89"/>
      <c r="K82" s="89"/>
      <c r="L82" s="89"/>
      <c r="M82" s="89"/>
      <c r="N82" s="89"/>
      <c r="O82" s="89"/>
      <c r="P82" s="89"/>
      <c r="Q82" s="89"/>
      <c r="R82" s="89"/>
      <c r="T82" s="372"/>
      <c r="U82" s="372"/>
      <c r="V82" s="112"/>
      <c r="X82" s="24"/>
      <c r="Y82" s="112"/>
      <c r="Z82" s="112"/>
      <c r="AA82" s="112"/>
      <c r="AB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row>
    <row r="83" spans="1:58" ht="13.5" customHeight="1">
      <c r="A83" s="114" t="str">
        <f t="shared" ref="A83:A89" si="5">A62</f>
        <v>P1</v>
      </c>
      <c r="B83" s="76"/>
      <c r="C83" s="86" t="str">
        <f>IF($D$40="NO",((C126+C156+C185+C214)*20%),"€ 0,00")</f>
        <v>€ 0,00</v>
      </c>
      <c r="D83" s="86" t="str">
        <f t="shared" ref="D83:H89" si="6">IF($D$40="NO",((D126+D156+D185+D214)*20%),"€ 0,00")</f>
        <v>€ 0,00</v>
      </c>
      <c r="E83" s="86" t="str">
        <f t="shared" si="6"/>
        <v>€ 0,00</v>
      </c>
      <c r="F83" s="86" t="str">
        <f t="shared" si="6"/>
        <v>€ 0,00</v>
      </c>
      <c r="G83" s="86" t="str">
        <f t="shared" si="6"/>
        <v>€ 0,00</v>
      </c>
      <c r="H83" s="86" t="str">
        <f t="shared" si="6"/>
        <v>€ 0,00</v>
      </c>
      <c r="I83" s="87">
        <f>SUM(C83:H83)</f>
        <v>0</v>
      </c>
      <c r="J83" s="89"/>
      <c r="K83" s="89"/>
      <c r="L83" s="89"/>
      <c r="M83" s="89"/>
      <c r="N83" s="89"/>
      <c r="O83" s="89"/>
      <c r="P83" s="89"/>
      <c r="Q83" s="89"/>
      <c r="R83" s="89"/>
      <c r="T83" s="367"/>
      <c r="U83" s="367"/>
      <c r="V83" s="112"/>
      <c r="X83" s="24"/>
      <c r="Y83" s="112"/>
      <c r="Z83" s="112"/>
      <c r="AA83" s="112"/>
      <c r="AB83" s="112"/>
      <c r="AH83" s="112"/>
      <c r="AI83" s="112"/>
      <c r="AJ83" s="112"/>
      <c r="AK83" s="112"/>
      <c r="AL83" s="112"/>
      <c r="AM83" s="112"/>
      <c r="AN83" s="112"/>
      <c r="AO83" s="112"/>
      <c r="AP83" s="112"/>
      <c r="AQ83" s="112"/>
      <c r="AR83" s="112"/>
      <c r="AS83" s="112"/>
      <c r="AT83" s="112"/>
      <c r="AU83" s="112"/>
      <c r="AV83" s="112"/>
      <c r="AW83" s="112"/>
      <c r="AX83" s="112"/>
      <c r="AY83" s="112"/>
      <c r="AZ83" s="112"/>
      <c r="BA83" s="112"/>
      <c r="BB83" s="112"/>
      <c r="BC83" s="112"/>
      <c r="BD83" s="112"/>
      <c r="BE83" s="112"/>
      <c r="BF83" s="112"/>
    </row>
    <row r="84" spans="1:58" ht="13.5" customHeight="1">
      <c r="A84" s="114" t="str">
        <f t="shared" si="5"/>
        <v>P2</v>
      </c>
      <c r="B84" s="76"/>
      <c r="C84" s="86" t="str">
        <f t="shared" ref="C84:C89" si="7">IF($D$40="NO",((C127+C157+C186+C215)*20%),"€ 0,00")</f>
        <v>€ 0,00</v>
      </c>
      <c r="D84" s="86" t="str">
        <f t="shared" si="6"/>
        <v>€ 0,00</v>
      </c>
      <c r="E84" s="86" t="str">
        <f t="shared" si="6"/>
        <v>€ 0,00</v>
      </c>
      <c r="F84" s="86" t="str">
        <f t="shared" si="6"/>
        <v>€ 0,00</v>
      </c>
      <c r="G84" s="86" t="str">
        <f t="shared" si="6"/>
        <v>€ 0,00</v>
      </c>
      <c r="H84" s="86" t="str">
        <f t="shared" si="6"/>
        <v>€ 0,00</v>
      </c>
      <c r="I84" s="87">
        <f t="shared" ref="I84:I89" si="8">SUM(C84:H84)</f>
        <v>0</v>
      </c>
      <c r="J84" s="89"/>
      <c r="K84" s="89"/>
      <c r="L84" s="89"/>
      <c r="M84" s="89"/>
      <c r="N84" s="89"/>
      <c r="O84" s="89"/>
      <c r="P84" s="89"/>
      <c r="Q84" s="89"/>
      <c r="R84" s="89"/>
      <c r="T84" s="367"/>
      <c r="U84" s="367"/>
      <c r="V84" s="112"/>
      <c r="X84" s="24"/>
      <c r="Y84" s="112"/>
      <c r="Z84" s="112"/>
      <c r="AA84" s="112"/>
      <c r="AB84" s="112"/>
      <c r="AH84" s="112"/>
      <c r="AI84" s="112"/>
      <c r="AJ84" s="112"/>
      <c r="AK84" s="112"/>
      <c r="AL84" s="112"/>
      <c r="AM84" s="112"/>
      <c r="AN84" s="112"/>
      <c r="AO84" s="112"/>
      <c r="AP84" s="112"/>
      <c r="AQ84" s="112"/>
      <c r="AR84" s="112"/>
      <c r="AS84" s="112"/>
      <c r="AT84" s="112"/>
      <c r="AU84" s="112"/>
      <c r="AV84" s="112"/>
      <c r="AW84" s="112"/>
      <c r="AX84" s="112"/>
      <c r="AY84" s="112"/>
      <c r="AZ84" s="112"/>
      <c r="BA84" s="112"/>
      <c r="BB84" s="112"/>
      <c r="BC84" s="112"/>
      <c r="BD84" s="112"/>
      <c r="BE84" s="112"/>
      <c r="BF84" s="112"/>
    </row>
    <row r="85" spans="1:58" ht="13.5" customHeight="1">
      <c r="A85" s="114" t="str">
        <f t="shared" si="5"/>
        <v>P3</v>
      </c>
      <c r="B85" s="76"/>
      <c r="C85" s="86" t="str">
        <f t="shared" si="7"/>
        <v>€ 0,00</v>
      </c>
      <c r="D85" s="86" t="str">
        <f t="shared" si="6"/>
        <v>€ 0,00</v>
      </c>
      <c r="E85" s="86" t="str">
        <f t="shared" si="6"/>
        <v>€ 0,00</v>
      </c>
      <c r="F85" s="86" t="str">
        <f t="shared" si="6"/>
        <v>€ 0,00</v>
      </c>
      <c r="G85" s="86" t="str">
        <f t="shared" si="6"/>
        <v>€ 0,00</v>
      </c>
      <c r="H85" s="86" t="str">
        <f t="shared" si="6"/>
        <v>€ 0,00</v>
      </c>
      <c r="I85" s="87">
        <f t="shared" si="8"/>
        <v>0</v>
      </c>
      <c r="J85" s="89"/>
      <c r="K85" s="89"/>
      <c r="L85" s="89"/>
      <c r="M85" s="89"/>
      <c r="N85" s="89"/>
      <c r="O85" s="89"/>
      <c r="P85" s="89"/>
      <c r="Q85" s="89"/>
      <c r="R85" s="89"/>
      <c r="T85" s="367"/>
      <c r="U85" s="367"/>
      <c r="V85" s="112"/>
      <c r="X85" s="24"/>
      <c r="Y85" s="112"/>
      <c r="Z85" s="112"/>
      <c r="AA85" s="112"/>
      <c r="AB85" s="112"/>
      <c r="AH85" s="112"/>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112"/>
      <c r="BE85" s="112"/>
      <c r="BF85" s="112"/>
    </row>
    <row r="86" spans="1:58" ht="13.5" customHeight="1">
      <c r="A86" s="114" t="str">
        <f t="shared" si="5"/>
        <v>P4</v>
      </c>
      <c r="B86" s="76"/>
      <c r="C86" s="86" t="str">
        <f t="shared" si="7"/>
        <v>€ 0,00</v>
      </c>
      <c r="D86" s="86" t="str">
        <f t="shared" si="6"/>
        <v>€ 0,00</v>
      </c>
      <c r="E86" s="86" t="str">
        <f t="shared" si="6"/>
        <v>€ 0,00</v>
      </c>
      <c r="F86" s="86" t="str">
        <f t="shared" si="6"/>
        <v>€ 0,00</v>
      </c>
      <c r="G86" s="86" t="str">
        <f t="shared" si="6"/>
        <v>€ 0,00</v>
      </c>
      <c r="H86" s="86" t="str">
        <f t="shared" si="6"/>
        <v>€ 0,00</v>
      </c>
      <c r="I86" s="87">
        <f t="shared" si="8"/>
        <v>0</v>
      </c>
      <c r="J86" s="89"/>
      <c r="K86" s="89"/>
      <c r="L86" s="89"/>
      <c r="M86" s="89"/>
      <c r="N86" s="89"/>
      <c r="O86" s="89"/>
      <c r="P86" s="89"/>
      <c r="Q86" s="89"/>
      <c r="R86" s="89"/>
      <c r="T86" s="367"/>
      <c r="U86" s="367"/>
      <c r="V86" s="112"/>
      <c r="X86" s="24"/>
      <c r="Y86" s="112"/>
      <c r="Z86" s="112"/>
      <c r="AA86" s="112"/>
      <c r="AB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row>
    <row r="87" spans="1:58" ht="13.5" customHeight="1">
      <c r="A87" s="114" t="str">
        <f t="shared" si="5"/>
        <v>P5</v>
      </c>
      <c r="B87" s="76"/>
      <c r="C87" s="86" t="str">
        <f t="shared" si="7"/>
        <v>€ 0,00</v>
      </c>
      <c r="D87" s="86" t="str">
        <f t="shared" si="6"/>
        <v>€ 0,00</v>
      </c>
      <c r="E87" s="86" t="str">
        <f t="shared" si="6"/>
        <v>€ 0,00</v>
      </c>
      <c r="F87" s="86" t="str">
        <f t="shared" si="6"/>
        <v>€ 0,00</v>
      </c>
      <c r="G87" s="86" t="str">
        <f t="shared" si="6"/>
        <v>€ 0,00</v>
      </c>
      <c r="H87" s="86" t="str">
        <f t="shared" si="6"/>
        <v>€ 0,00</v>
      </c>
      <c r="I87" s="87">
        <f t="shared" si="8"/>
        <v>0</v>
      </c>
      <c r="J87" s="89"/>
      <c r="K87" s="89"/>
      <c r="L87" s="89"/>
      <c r="M87" s="89"/>
      <c r="N87" s="89"/>
      <c r="O87" s="89"/>
      <c r="P87" s="89"/>
      <c r="Q87" s="89"/>
      <c r="R87" s="89"/>
      <c r="T87" s="367"/>
      <c r="U87" s="367"/>
      <c r="V87" s="112"/>
      <c r="X87" s="24"/>
      <c r="Y87" s="112"/>
      <c r="Z87" s="112"/>
      <c r="AA87" s="112"/>
      <c r="AB87" s="112"/>
      <c r="AH87" s="112"/>
      <c r="AI87" s="112"/>
      <c r="AJ87" s="112"/>
      <c r="AK87" s="112"/>
      <c r="AL87" s="112"/>
      <c r="AM87" s="112"/>
      <c r="AN87" s="112"/>
      <c r="AO87" s="112"/>
      <c r="AP87" s="112"/>
      <c r="AQ87" s="112"/>
      <c r="AR87" s="112"/>
      <c r="AS87" s="112"/>
      <c r="AT87" s="112"/>
      <c r="AU87" s="112"/>
      <c r="AV87" s="112"/>
      <c r="AW87" s="112"/>
      <c r="AX87" s="112"/>
      <c r="AY87" s="112"/>
      <c r="AZ87" s="112"/>
      <c r="BA87" s="112"/>
      <c r="BB87" s="112"/>
      <c r="BC87" s="112"/>
      <c r="BD87" s="112"/>
      <c r="BE87" s="112"/>
      <c r="BF87" s="112"/>
    </row>
    <row r="88" spans="1:58" ht="13.5" customHeight="1">
      <c r="A88" s="114" t="str">
        <f t="shared" si="5"/>
        <v>P6</v>
      </c>
      <c r="B88" s="76"/>
      <c r="C88" s="86" t="str">
        <f t="shared" si="7"/>
        <v>€ 0,00</v>
      </c>
      <c r="D88" s="86" t="str">
        <f t="shared" si="6"/>
        <v>€ 0,00</v>
      </c>
      <c r="E88" s="86" t="str">
        <f t="shared" si="6"/>
        <v>€ 0,00</v>
      </c>
      <c r="F88" s="86" t="str">
        <f t="shared" si="6"/>
        <v>€ 0,00</v>
      </c>
      <c r="G88" s="86" t="str">
        <f t="shared" si="6"/>
        <v>€ 0,00</v>
      </c>
      <c r="H88" s="86" t="str">
        <f t="shared" si="6"/>
        <v>€ 0,00</v>
      </c>
      <c r="I88" s="87">
        <f t="shared" si="8"/>
        <v>0</v>
      </c>
      <c r="J88" s="89"/>
      <c r="K88" s="89"/>
      <c r="L88" s="89"/>
      <c r="M88" s="89"/>
      <c r="N88" s="89"/>
      <c r="O88" s="89"/>
      <c r="P88" s="89"/>
      <c r="Q88" s="89"/>
      <c r="R88" s="89"/>
      <c r="T88" s="367"/>
      <c r="U88" s="367"/>
      <c r="V88" s="112"/>
      <c r="X88" s="24"/>
      <c r="Y88" s="112"/>
      <c r="Z88" s="112"/>
      <c r="AA88" s="112"/>
      <c r="AB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row>
    <row r="89" spans="1:58" ht="13.5" customHeight="1">
      <c r="A89" s="114" t="str">
        <f t="shared" si="5"/>
        <v>P7</v>
      </c>
      <c r="B89" s="76"/>
      <c r="C89" s="86" t="str">
        <f t="shared" si="7"/>
        <v>€ 0,00</v>
      </c>
      <c r="D89" s="86" t="str">
        <f t="shared" si="6"/>
        <v>€ 0,00</v>
      </c>
      <c r="E89" s="86" t="str">
        <f t="shared" si="6"/>
        <v>€ 0,00</v>
      </c>
      <c r="F89" s="86" t="str">
        <f t="shared" si="6"/>
        <v>€ 0,00</v>
      </c>
      <c r="G89" s="86" t="str">
        <f t="shared" si="6"/>
        <v>€ 0,00</v>
      </c>
      <c r="H89" s="86" t="str">
        <f t="shared" si="6"/>
        <v>€ 0,00</v>
      </c>
      <c r="I89" s="87">
        <f t="shared" si="8"/>
        <v>0</v>
      </c>
      <c r="J89" s="89"/>
      <c r="K89" s="89"/>
      <c r="L89" s="89"/>
      <c r="M89" s="89"/>
      <c r="N89" s="89"/>
      <c r="O89" s="89"/>
      <c r="P89" s="89"/>
      <c r="Q89" s="89"/>
      <c r="R89" s="89"/>
      <c r="T89" s="367"/>
      <c r="U89" s="367"/>
      <c r="V89" s="112"/>
      <c r="X89" s="24"/>
      <c r="Y89" s="112"/>
      <c r="Z89" s="112"/>
      <c r="AA89" s="112"/>
      <c r="AB89" s="112"/>
      <c r="AH89" s="112"/>
      <c r="AI89" s="112"/>
      <c r="AJ89" s="112"/>
      <c r="AK89" s="112"/>
      <c r="AL89" s="112"/>
      <c r="AM89" s="112"/>
      <c r="AN89" s="112"/>
      <c r="AO89" s="112"/>
      <c r="AP89" s="112"/>
      <c r="AQ89" s="112"/>
      <c r="AR89" s="112"/>
      <c r="AS89" s="112"/>
      <c r="AT89" s="112"/>
      <c r="AU89" s="112"/>
      <c r="AV89" s="112"/>
      <c r="AW89" s="112"/>
      <c r="AX89" s="112"/>
      <c r="AY89" s="112"/>
      <c r="AZ89" s="112"/>
      <c r="BA89" s="112"/>
      <c r="BB89" s="112"/>
      <c r="BC89" s="112"/>
      <c r="BD89" s="112"/>
      <c r="BE89" s="112"/>
      <c r="BF89" s="112"/>
    </row>
    <row r="90" spans="1:58" s="18" customFormat="1" ht="18.75" customHeight="1">
      <c r="A90" s="52" t="s">
        <v>32</v>
      </c>
      <c r="B90" s="76"/>
      <c r="C90" s="53">
        <f t="shared" ref="C90:H90" si="9">SUM(C$82:C$89)</f>
        <v>0</v>
      </c>
      <c r="D90" s="53">
        <f t="shared" si="9"/>
        <v>0</v>
      </c>
      <c r="E90" s="53">
        <f t="shared" si="9"/>
        <v>0</v>
      </c>
      <c r="F90" s="53">
        <f t="shared" si="9"/>
        <v>0</v>
      </c>
      <c r="G90" s="53">
        <f t="shared" si="9"/>
        <v>0</v>
      </c>
      <c r="H90" s="53">
        <f t="shared" si="9"/>
        <v>0</v>
      </c>
      <c r="I90" s="53">
        <f>SUM(I83:I89)</f>
        <v>0</v>
      </c>
      <c r="J90" s="89"/>
      <c r="K90" s="89"/>
      <c r="L90" s="89"/>
      <c r="M90" s="89"/>
      <c r="N90" s="89"/>
      <c r="O90" s="89"/>
      <c r="P90" s="89"/>
      <c r="Q90" s="89"/>
      <c r="R90" s="89"/>
      <c r="T90" s="375"/>
      <c r="U90" s="375"/>
      <c r="V90" s="112"/>
      <c r="X90" s="29"/>
      <c r="Y90" s="112"/>
      <c r="Z90" s="112"/>
      <c r="AA90" s="112"/>
      <c r="AB90" s="112"/>
      <c r="AC90" s="2"/>
      <c r="AD90" s="2"/>
      <c r="AE90" s="2"/>
      <c r="AF90" s="2"/>
      <c r="AG90" s="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row>
    <row r="91" spans="1:58" ht="21.75" customHeight="1">
      <c r="A91" s="52" t="s">
        <v>51</v>
      </c>
      <c r="B91" s="77"/>
      <c r="C91" s="75"/>
      <c r="D91" s="75"/>
      <c r="E91" s="75"/>
      <c r="F91" s="75"/>
      <c r="G91" s="75"/>
      <c r="H91" s="75"/>
      <c r="I91" s="85">
        <f>SUM(C91:H91)</f>
        <v>0</v>
      </c>
      <c r="J91" s="89"/>
      <c r="K91" s="89"/>
      <c r="L91" s="89"/>
      <c r="M91" s="89"/>
      <c r="N91" s="89"/>
      <c r="O91" s="89"/>
      <c r="P91" s="89"/>
      <c r="Q91" s="89"/>
      <c r="R91" s="89"/>
      <c r="S91" s="112"/>
      <c r="T91" s="112"/>
      <c r="U91" s="112"/>
      <c r="V91" s="112"/>
      <c r="W91" s="112"/>
      <c r="X91" s="112"/>
      <c r="Y91" s="112"/>
      <c r="Z91" s="112"/>
      <c r="AA91" s="112"/>
      <c r="AB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row>
    <row r="92" spans="1:58" ht="17.25" customHeight="1">
      <c r="A92" s="12"/>
      <c r="B92" s="12"/>
      <c r="C92" s="12"/>
      <c r="D92" s="12"/>
      <c r="E92" s="12"/>
      <c r="F92" s="12"/>
      <c r="G92" s="12"/>
      <c r="H92" s="12"/>
      <c r="I92" s="12"/>
      <c r="J92" s="12"/>
      <c r="K92" s="12"/>
      <c r="L92" s="12"/>
      <c r="M92" s="12"/>
      <c r="N92" s="12"/>
      <c r="O92" s="30"/>
      <c r="P92" s="30"/>
      <c r="Q92" s="30"/>
      <c r="R92" s="30"/>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112"/>
      <c r="BA92" s="112"/>
      <c r="BB92" s="112"/>
      <c r="BC92" s="112"/>
      <c r="BD92" s="112"/>
      <c r="BE92" s="112"/>
      <c r="BF92" s="112"/>
    </row>
    <row r="93" spans="1:58" ht="16.5" customHeight="1">
      <c r="A93" s="78" t="s">
        <v>127</v>
      </c>
      <c r="B93" s="78"/>
      <c r="C93" s="78"/>
      <c r="D93" s="78"/>
      <c r="E93" s="78"/>
      <c r="F93" s="78"/>
      <c r="G93" s="78"/>
      <c r="H93" s="78"/>
      <c r="I93" s="78"/>
      <c r="J93" s="78"/>
      <c r="K93" s="78"/>
      <c r="L93" s="78"/>
      <c r="M93" s="78"/>
      <c r="N93" s="78"/>
      <c r="O93" s="12"/>
      <c r="P93" s="12"/>
      <c r="Q93" s="12"/>
      <c r="R93" s="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row>
    <row r="94" spans="1:58" s="35" customFormat="1" ht="17.25" customHeight="1">
      <c r="A94" s="28" t="s">
        <v>211</v>
      </c>
      <c r="B94" s="33"/>
      <c r="C94" s="33"/>
      <c r="D94" s="33"/>
      <c r="E94" s="33"/>
      <c r="F94" s="33"/>
      <c r="G94" s="33"/>
      <c r="H94" s="33"/>
      <c r="I94" s="36"/>
      <c r="J94" s="36"/>
      <c r="K94" s="36"/>
      <c r="L94" s="36"/>
      <c r="M94" s="36"/>
      <c r="N94" s="36"/>
      <c r="O94" s="36"/>
      <c r="P94" s="36"/>
      <c r="Q94" s="36"/>
      <c r="R94" s="36"/>
      <c r="S94" s="36"/>
      <c r="T94" s="36"/>
      <c r="U94" s="36"/>
      <c r="V94" s="37"/>
      <c r="W94" s="37"/>
      <c r="X94" s="37"/>
      <c r="Y94" s="37"/>
      <c r="Z94" s="37"/>
      <c r="AA94" s="37"/>
      <c r="AB94" s="37"/>
      <c r="AC94" s="37"/>
      <c r="AD94" s="37"/>
      <c r="AE94" s="37"/>
      <c r="AF94" s="37"/>
      <c r="AG94" s="37"/>
      <c r="AH94" s="37"/>
      <c r="AI94" s="37"/>
      <c r="AJ94" s="37"/>
      <c r="AK94" s="37"/>
      <c r="AL94" s="112"/>
      <c r="AM94" s="112"/>
      <c r="AN94" s="112"/>
      <c r="AO94" s="112"/>
      <c r="AP94" s="112"/>
      <c r="AQ94" s="112"/>
      <c r="AR94" s="112"/>
      <c r="AS94" s="112"/>
      <c r="AT94" s="112"/>
      <c r="AU94" s="37"/>
      <c r="AV94" s="37"/>
      <c r="AW94" s="37"/>
      <c r="AX94" s="37"/>
      <c r="AY94" s="37"/>
      <c r="AZ94" s="37"/>
      <c r="BA94" s="37"/>
      <c r="BB94" s="37"/>
      <c r="BC94" s="37"/>
      <c r="BD94" s="37"/>
      <c r="BE94" s="37"/>
      <c r="BF94" s="37"/>
    </row>
    <row r="95" spans="1:58" ht="69.75" customHeight="1">
      <c r="A95" s="50"/>
      <c r="B95" s="114"/>
      <c r="C95" s="114" t="str">
        <f t="shared" ref="C95:H95" si="10">C60</f>
        <v>WP1</v>
      </c>
      <c r="D95" s="114" t="str">
        <f t="shared" si="10"/>
        <v>WP2</v>
      </c>
      <c r="E95" s="114" t="str">
        <f t="shared" si="10"/>
        <v>WP3</v>
      </c>
      <c r="F95" s="114" t="str">
        <f t="shared" si="10"/>
        <v>WP4</v>
      </c>
      <c r="G95" s="114" t="str">
        <f t="shared" si="10"/>
        <v>WP5</v>
      </c>
      <c r="H95" s="114" t="str">
        <f t="shared" si="10"/>
        <v>WP6</v>
      </c>
      <c r="I95" s="114" t="s">
        <v>32</v>
      </c>
      <c r="J95" s="89"/>
      <c r="K95" s="89"/>
      <c r="L95" s="89"/>
      <c r="M95" s="89"/>
      <c r="N95" s="89"/>
      <c r="O95" s="89"/>
      <c r="P95" s="89"/>
      <c r="Q95" s="89"/>
      <c r="R95" s="89"/>
      <c r="T95" s="363"/>
      <c r="U95" s="363"/>
      <c r="V95" s="112"/>
      <c r="X95" s="18"/>
      <c r="Y95" s="112"/>
      <c r="Z95" s="112"/>
      <c r="AA95" s="112"/>
      <c r="AB95" s="112"/>
      <c r="AC95" s="112"/>
      <c r="AD95" s="112"/>
      <c r="AE95" s="112"/>
      <c r="AF95" s="112"/>
      <c r="AG95" s="112"/>
      <c r="AH95" s="34"/>
      <c r="AI95" s="34"/>
      <c r="AJ95" s="34"/>
      <c r="AK95" s="34"/>
      <c r="AL95" s="34"/>
      <c r="AM95" s="34"/>
      <c r="AN95" s="112"/>
      <c r="AO95" s="112"/>
      <c r="AP95" s="112"/>
      <c r="AQ95" s="112"/>
      <c r="AR95" s="112"/>
      <c r="AS95" s="112"/>
      <c r="AT95" s="112"/>
      <c r="AU95" s="112"/>
      <c r="AV95" s="112"/>
      <c r="AW95" s="112"/>
      <c r="AX95" s="112"/>
      <c r="AY95" s="112"/>
      <c r="AZ95" s="112"/>
      <c r="BA95" s="112"/>
      <c r="BB95" s="112"/>
      <c r="BC95" s="112"/>
      <c r="BD95" s="112"/>
      <c r="BE95" s="112"/>
      <c r="BF95" s="112"/>
    </row>
    <row r="96" spans="1:58" ht="13.5" customHeight="1">
      <c r="A96" s="114"/>
      <c r="B96" s="76"/>
      <c r="C96" s="76"/>
      <c r="D96" s="76"/>
      <c r="E96" s="76"/>
      <c r="F96" s="76"/>
      <c r="G96" s="76"/>
      <c r="H96" s="76"/>
      <c r="I96" s="76"/>
      <c r="J96" s="89"/>
      <c r="K96" s="89"/>
      <c r="L96" s="89"/>
      <c r="M96" s="89"/>
      <c r="N96" s="89"/>
      <c r="O96" s="89"/>
      <c r="P96" s="89"/>
      <c r="Q96" s="89"/>
      <c r="R96" s="89"/>
      <c r="T96" s="372"/>
      <c r="U96" s="372"/>
      <c r="V96" s="112"/>
      <c r="X96" s="24"/>
      <c r="Y96" s="112"/>
      <c r="Z96" s="112"/>
      <c r="AA96" s="112"/>
      <c r="AB96" s="112"/>
      <c r="AC96" s="112"/>
      <c r="AD96" s="112"/>
      <c r="AE96" s="112"/>
      <c r="AF96" s="112"/>
      <c r="AG96" s="112"/>
      <c r="AH96" s="34"/>
      <c r="AI96" s="34"/>
      <c r="AJ96" s="34"/>
      <c r="AK96" s="34"/>
      <c r="AL96" s="34"/>
      <c r="AM96" s="34"/>
      <c r="AN96" s="112"/>
      <c r="AO96" s="112"/>
      <c r="AP96" s="112"/>
      <c r="AQ96" s="112"/>
      <c r="AR96" s="112"/>
      <c r="AS96" s="112"/>
      <c r="AT96" s="112"/>
      <c r="AU96" s="112"/>
      <c r="AV96" s="112"/>
      <c r="AW96" s="112"/>
      <c r="AX96" s="112"/>
      <c r="AY96" s="112"/>
      <c r="AZ96" s="112"/>
      <c r="BA96" s="112"/>
      <c r="BB96" s="112"/>
      <c r="BC96" s="112"/>
      <c r="BD96" s="112"/>
      <c r="BE96" s="112"/>
      <c r="BF96" s="112"/>
    </row>
    <row r="97" spans="1:260" ht="13.5" customHeight="1">
      <c r="A97" s="114" t="str">
        <f t="shared" ref="A97:A103" si="11">A62</f>
        <v>P1</v>
      </c>
      <c r="B97" s="76"/>
      <c r="C97" s="86">
        <f>SUMPRODUCT(($J$49:$J$58="P1")*($I$49:$I$58&lt;&gt;"")*($I$49:$I$58="WP1")*($H$49:$H$58="NO")*($O$49:$O$58))*15%</f>
        <v>0</v>
      </c>
      <c r="D97" s="86">
        <f>SUMPRODUCT(($J$49:$J$58="P1")*($I$49:$I$58&lt;&gt;"")*($I$49:$I$58="WP2")*($H$49:$H$58="NO")*($O$49:$O$58))*15%</f>
        <v>0</v>
      </c>
      <c r="E97" s="86">
        <f>SUMPRODUCT(($J$49:$J$58="P1")*($I$49:$I$58&lt;&gt;"")*($I$49:$I$58="WP3")*($H$49:$H$58="NO")*($O$49:$O$58))*15%</f>
        <v>0</v>
      </c>
      <c r="F97" s="86">
        <f>SUMPRODUCT(($J$49:$J$58="P1")*($I$49:$I$58&lt;&gt;"")*($I$49:$I$58="WP4")*($H$49:$H$58="NO")*($O$49:$O$58))*15%</f>
        <v>0</v>
      </c>
      <c r="G97" s="86">
        <f>SUMPRODUCT(($J$49:$J$58="P1")*($I$49:$I$58&lt;&gt;"")*($I$49:$I$58="WP5")*($H$49:$H$58="NO")*($O$49:$O$58))*15%</f>
        <v>0</v>
      </c>
      <c r="H97" s="86">
        <f>SUMPRODUCT(($J$49:$J$58="P1")*($I$49:$I$58&lt;&gt;"")*($I$49:$I$58="WP6")*($H$49:$H$58="NO")*($O$49:$O$58))*15%</f>
        <v>0</v>
      </c>
      <c r="I97" s="87">
        <f t="shared" ref="I97:I105" si="12">SUM(C97:H97)</f>
        <v>0</v>
      </c>
      <c r="J97" s="89"/>
      <c r="K97" s="89"/>
      <c r="L97" s="89"/>
      <c r="M97" s="89"/>
      <c r="N97" s="89"/>
      <c r="O97" s="89"/>
      <c r="P97" s="89"/>
      <c r="Q97" s="89"/>
      <c r="R97" s="89"/>
      <c r="T97" s="367"/>
      <c r="U97" s="367"/>
      <c r="V97" s="112"/>
      <c r="X97" s="24"/>
      <c r="Y97" s="112"/>
      <c r="Z97" s="112"/>
      <c r="AA97" s="112"/>
      <c r="AB97" s="112"/>
      <c r="AC97" s="112"/>
      <c r="AD97" s="112"/>
      <c r="AE97" s="112"/>
      <c r="AF97" s="112"/>
      <c r="AG97" s="112"/>
      <c r="AH97" s="34"/>
      <c r="AI97" s="34"/>
      <c r="AJ97" s="34"/>
      <c r="AK97" s="34"/>
      <c r="AL97" s="34"/>
      <c r="AM97" s="34"/>
      <c r="AN97" s="112"/>
      <c r="AO97" s="112"/>
      <c r="AP97" s="112"/>
      <c r="AQ97" s="112"/>
      <c r="AR97" s="112"/>
      <c r="AS97" s="112"/>
      <c r="AT97" s="112"/>
      <c r="AU97" s="112"/>
      <c r="AV97" s="112"/>
      <c r="AW97" s="112"/>
      <c r="AX97" s="112"/>
      <c r="AY97" s="112"/>
      <c r="AZ97" s="112"/>
      <c r="BA97" s="112"/>
      <c r="BB97" s="112"/>
      <c r="BC97" s="112"/>
      <c r="BD97" s="112"/>
      <c r="BE97" s="112"/>
      <c r="BF97" s="112"/>
    </row>
    <row r="98" spans="1:260" ht="13.5" customHeight="1">
      <c r="A98" s="114" t="str">
        <f t="shared" si="11"/>
        <v>P2</v>
      </c>
      <c r="B98" s="76"/>
      <c r="C98" s="86">
        <f>SUMPRODUCT(($J$49:$J$58="P2")*($I$49:$I$58&lt;&gt;"")*($I$49:$I$58="WP1")*($H$49:$H$58="NO")*($O$49:$O$58))*15%</f>
        <v>0</v>
      </c>
      <c r="D98" s="86">
        <f>SUMPRODUCT(($J$49:$J$58="P2")*($I$49:$I$58&lt;&gt;"")*($I$49:$I$58="WP2")*($H$49:$H$58="NO")*($O$49:$O$58))*15%</f>
        <v>0</v>
      </c>
      <c r="E98" s="86">
        <f>SUMPRODUCT(($J$49:$J$58="P2")*($I$49:$I$58&lt;&gt;"")*($I$49:$I$58="WP3")*($H$49:$H$58="NO")*($O$49:$O$58))*15%</f>
        <v>0</v>
      </c>
      <c r="F98" s="86">
        <f>SUMPRODUCT(($J$49:$J$58="P2")*($I$49:$I$58&lt;&gt;"")*($I$49:$I$58="WP4")*($H$49:$H$58="NO")*($O$49:$O$58))*15%</f>
        <v>0</v>
      </c>
      <c r="G98" s="86">
        <f>SUMPRODUCT(($J$49:$J$58="P2")*($I$49:$I$58&lt;&gt;"")*($I$49:$I$58="WP5")*($H$49:$H$58="NO")*($O$49:$O$58))*15%</f>
        <v>0</v>
      </c>
      <c r="H98" s="86">
        <f>SUMPRODUCT(($J$49:$J$58="P2")*($I$49:$I$58&lt;&gt;"")*($I$49:$I$58="WP6")*($H$49:$H$58="NO")*($O$49:$O$58))*15%</f>
        <v>0</v>
      </c>
      <c r="I98" s="87">
        <f t="shared" si="12"/>
        <v>0</v>
      </c>
      <c r="J98" s="89"/>
      <c r="K98" s="89"/>
      <c r="L98" s="89"/>
      <c r="M98" s="89"/>
      <c r="N98" s="89"/>
      <c r="O98" s="89"/>
      <c r="P98" s="89"/>
      <c r="Q98" s="89"/>
      <c r="R98" s="89"/>
      <c r="T98" s="367"/>
      <c r="U98" s="367"/>
      <c r="V98" s="112"/>
      <c r="X98" s="24"/>
      <c r="Y98" s="112"/>
      <c r="Z98" s="112"/>
      <c r="AA98" s="112"/>
      <c r="AB98" s="112"/>
      <c r="AC98" s="112"/>
      <c r="AD98" s="112"/>
      <c r="AE98" s="112"/>
      <c r="AF98" s="112"/>
      <c r="AG98" s="112"/>
      <c r="AH98" s="34"/>
      <c r="AI98" s="34"/>
      <c r="AJ98" s="34"/>
      <c r="AK98" s="34"/>
      <c r="AL98" s="34"/>
      <c r="AM98" s="34"/>
      <c r="AN98" s="112"/>
      <c r="AO98" s="112"/>
      <c r="AP98" s="112"/>
      <c r="AQ98" s="112"/>
      <c r="AR98" s="112"/>
      <c r="AS98" s="112"/>
      <c r="AT98" s="112"/>
      <c r="AU98" s="112"/>
      <c r="AV98" s="112"/>
      <c r="AW98" s="112"/>
      <c r="AX98" s="112"/>
      <c r="AY98" s="112"/>
      <c r="AZ98" s="112"/>
      <c r="BA98" s="112"/>
      <c r="BB98" s="112"/>
      <c r="BC98" s="112"/>
      <c r="BD98" s="112"/>
      <c r="BE98" s="112"/>
      <c r="BF98" s="112"/>
    </row>
    <row r="99" spans="1:260" ht="13.5" customHeight="1">
      <c r="A99" s="114" t="str">
        <f t="shared" si="11"/>
        <v>P3</v>
      </c>
      <c r="B99" s="76"/>
      <c r="C99" s="86">
        <f>SUMPRODUCT(($J$49:$J$58="P3")*($I$49:$I$58&lt;&gt;"")*($I$49:$I$58="WP1")*($H$49:$H$58="NO")*($O$49:$O$58))*15%</f>
        <v>0</v>
      </c>
      <c r="D99" s="86">
        <f>SUMPRODUCT(($J$49:$J$58="P3")*($I$49:$I$58&lt;&gt;"")*($I$49:$I$58="WP2")*($H$49:$H$58="NO")*($O$49:$O$58))*15%</f>
        <v>0</v>
      </c>
      <c r="E99" s="86">
        <f>SUMPRODUCT(($J$49:$J$58="P3")*($I$49:$I$58&lt;&gt;"")*($I$49:$I$58="WP3")*($H$49:$H$58="NO")*($O$49:$O$58))*15%</f>
        <v>0</v>
      </c>
      <c r="F99" s="86">
        <f>SUMPRODUCT(($J$49:$J$58="P3")*($I$49:$I$58&lt;&gt;"")*($I$49:$I$58="WP4")*($H$49:$H$58="NO")*($O$49:$O$58))*15%</f>
        <v>0</v>
      </c>
      <c r="G99" s="86">
        <f>SUMPRODUCT(($J$49:$J$58="P3")*($I$49:$I$58&lt;&gt;"")*($I$49:$I$58="WP5")*($H$49:$H$58="NO")*($O$49:$O$58))*15%</f>
        <v>0</v>
      </c>
      <c r="H99" s="86">
        <f>SUMPRODUCT(($J$49:$J$58="P3")*($I$49:$I$58&lt;&gt;"")*($I$49:$I$58="WP6")*($H$49:$H$58="NO")*($O$49:$O$58))*15%</f>
        <v>0</v>
      </c>
      <c r="I99" s="87">
        <f t="shared" si="12"/>
        <v>0</v>
      </c>
      <c r="J99" s="89"/>
      <c r="K99" s="89"/>
      <c r="L99" s="89"/>
      <c r="M99" s="89"/>
      <c r="N99" s="89"/>
      <c r="O99" s="89"/>
      <c r="P99" s="89"/>
      <c r="Q99" s="89"/>
      <c r="R99" s="89"/>
      <c r="T99" s="367"/>
      <c r="U99" s="367"/>
      <c r="V99" s="112"/>
      <c r="X99" s="24"/>
      <c r="Y99" s="112"/>
      <c r="Z99" s="112"/>
      <c r="AA99" s="112"/>
      <c r="AB99" s="112"/>
      <c r="AC99" s="112"/>
      <c r="AD99" s="112"/>
      <c r="AE99" s="112"/>
      <c r="AF99" s="112"/>
      <c r="AG99" s="112"/>
      <c r="AH99" s="34"/>
      <c r="AI99" s="34"/>
      <c r="AJ99" s="34"/>
      <c r="AK99" s="34"/>
      <c r="AL99" s="34"/>
      <c r="AM99" s="34"/>
      <c r="AN99" s="112"/>
      <c r="AO99" s="112"/>
      <c r="AP99" s="112"/>
      <c r="AQ99" s="112"/>
      <c r="AR99" s="112"/>
      <c r="AS99" s="112"/>
      <c r="AT99" s="112"/>
      <c r="AU99" s="112"/>
      <c r="AV99" s="112"/>
      <c r="AW99" s="112"/>
      <c r="AX99" s="112"/>
      <c r="AY99" s="112"/>
      <c r="AZ99" s="112"/>
      <c r="BA99" s="112"/>
      <c r="BB99" s="112"/>
      <c r="BC99" s="112"/>
      <c r="BD99" s="112"/>
      <c r="BE99" s="112"/>
      <c r="BF99" s="112"/>
    </row>
    <row r="100" spans="1:260" ht="13.5" customHeight="1">
      <c r="A100" s="114" t="str">
        <f t="shared" si="11"/>
        <v>P4</v>
      </c>
      <c r="B100" s="76"/>
      <c r="C100" s="86">
        <f>SUMPRODUCT(($J$49:$J$58="P4")*($I$49:$I$58&lt;&gt;"")*($I$49:$I$58="WP1")*($H$49:$H$58="NO")*($O$49:$O$58))*15%</f>
        <v>0</v>
      </c>
      <c r="D100" s="86">
        <f>SUMPRODUCT(($J$49:$J$58="P4")*($I$49:$I$58&lt;&gt;"")*($I$49:$I$58="WP2")*($H$49:$H$58="NO")*($O$49:$O$58))*15%</f>
        <v>0</v>
      </c>
      <c r="E100" s="86">
        <f>SUMPRODUCT(($J$49:$J$58="P4")*($I$49:$I$58&lt;&gt;"")*($I$49:$I$58="WP3")*($H$49:$H$58="NO")*($O$49:$O$58))*15%</f>
        <v>0</v>
      </c>
      <c r="F100" s="86">
        <f>SUMPRODUCT(($J$49:$J$58="P4")*($I$49:$I$58&lt;&gt;"")*($I$49:$I$58="WP4")*($H$49:$H$58="NO")*($O$49:$O$58))*15%</f>
        <v>0</v>
      </c>
      <c r="G100" s="86">
        <f>SUMPRODUCT(($J$49:$J$58="P4")*($I$49:$I$58&lt;&gt;"")*($I$49:$I$58="WP5")*($H$49:$H$58="NO")*($O$49:$O$58))*15%</f>
        <v>0</v>
      </c>
      <c r="H100" s="86">
        <f>SUMPRODUCT(($J$49:$J$58="P4")*($I$49:$I$58&lt;&gt;"")*($I$49:$I$58="WP6")*($H$49:$H$58="NO")*($O$49:$O$58))*15%</f>
        <v>0</v>
      </c>
      <c r="I100" s="87">
        <f t="shared" si="12"/>
        <v>0</v>
      </c>
      <c r="J100" s="89"/>
      <c r="K100" s="89"/>
      <c r="L100" s="89"/>
      <c r="M100" s="89"/>
      <c r="N100" s="89"/>
      <c r="O100" s="89"/>
      <c r="P100" s="89"/>
      <c r="Q100" s="89"/>
      <c r="R100" s="89"/>
      <c r="T100" s="367"/>
      <c r="U100" s="367"/>
      <c r="V100" s="112"/>
      <c r="X100" s="24"/>
      <c r="Y100" s="112"/>
      <c r="Z100" s="112"/>
      <c r="AA100" s="112"/>
      <c r="AB100" s="112"/>
      <c r="AC100" s="112"/>
      <c r="AD100" s="112"/>
      <c r="AE100" s="112"/>
      <c r="AF100" s="112"/>
      <c r="AG100" s="112"/>
      <c r="AH100" s="34"/>
      <c r="AI100" s="34"/>
      <c r="AJ100" s="34"/>
      <c r="AK100" s="34"/>
      <c r="AL100" s="34"/>
      <c r="AM100" s="34"/>
      <c r="AN100" s="112"/>
      <c r="AO100" s="112"/>
      <c r="AP100" s="112"/>
      <c r="AQ100" s="112"/>
      <c r="AR100" s="112"/>
      <c r="AS100" s="112"/>
      <c r="AT100" s="112"/>
      <c r="AU100" s="112"/>
      <c r="AV100" s="112"/>
      <c r="AW100" s="112"/>
      <c r="AX100" s="112"/>
      <c r="AY100" s="112"/>
      <c r="AZ100" s="112"/>
      <c r="BA100" s="112"/>
      <c r="BB100" s="112"/>
      <c r="BC100" s="112"/>
      <c r="BD100" s="112"/>
      <c r="BE100" s="112"/>
      <c r="BF100" s="112"/>
    </row>
    <row r="101" spans="1:260" ht="13.5" customHeight="1">
      <c r="A101" s="114" t="str">
        <f t="shared" si="11"/>
        <v>P5</v>
      </c>
      <c r="B101" s="76"/>
      <c r="C101" s="86">
        <f>SUMPRODUCT(($J$49:$J$58="P5")*($I$49:$I$58&lt;&gt;"")*($I$49:$I$58="WP1")*($H$49:$H$58="NO")*($O$49:$O$58))*15%</f>
        <v>0</v>
      </c>
      <c r="D101" s="86">
        <f>SUMPRODUCT(($J$49:$J$58="P5")*($I$49:$I$58&lt;&gt;"")*($I$49:$I$58="WP2")*($H$49:$H$58="NO")*($O$49:$O$58))*15%</f>
        <v>0</v>
      </c>
      <c r="E101" s="86">
        <f>SUMPRODUCT(($J$49:$J$58="P5")*($I$49:$I$58&lt;&gt;"")*($I$49:$I$58="WP3")*($H$49:$H$58="NO")*($O$49:$O$58))*15%</f>
        <v>0</v>
      </c>
      <c r="F101" s="86">
        <f>SUMPRODUCT(($J$49:$J$58="P5")*($I$49:$I$58&lt;&gt;"")*($I$49:$I$58="WP4")*($H$49:$H$58="NO")*($O$49:$O$58))*15%</f>
        <v>0</v>
      </c>
      <c r="G101" s="86">
        <f>SUMPRODUCT(($J$49:$J$58="P5")*($I$49:$I$58&lt;&gt;"")*($I$49:$I$58="WP5")*($H$49:$H$58="NO")*($O$49:$O$58))*15%</f>
        <v>0</v>
      </c>
      <c r="H101" s="86">
        <f>SUMPRODUCT(($J$49:$J$58="P5")*($I$49:$I$58&lt;&gt;"")*($I$49:$I$58="WP6")*($H$49:$H$58="NO")*($O$49:$O$58))*15%</f>
        <v>0</v>
      </c>
      <c r="I101" s="87">
        <f t="shared" si="12"/>
        <v>0</v>
      </c>
      <c r="J101" s="89"/>
      <c r="K101" s="89"/>
      <c r="L101" s="89"/>
      <c r="M101" s="89"/>
      <c r="N101" s="89"/>
      <c r="O101" s="89"/>
      <c r="P101" s="89"/>
      <c r="Q101" s="89"/>
      <c r="R101" s="89"/>
      <c r="T101" s="367"/>
      <c r="U101" s="367"/>
      <c r="V101" s="112"/>
      <c r="X101" s="24"/>
      <c r="Y101" s="112"/>
      <c r="Z101" s="112"/>
      <c r="AA101" s="112"/>
      <c r="AB101" s="112"/>
      <c r="AC101" s="112"/>
      <c r="AD101" s="112"/>
      <c r="AE101" s="112"/>
      <c r="AF101" s="112"/>
      <c r="AG101" s="112"/>
      <c r="AH101" s="34"/>
      <c r="AI101" s="34"/>
      <c r="AJ101" s="34"/>
      <c r="AK101" s="34"/>
      <c r="AL101" s="34"/>
      <c r="AM101" s="34"/>
      <c r="AN101" s="112"/>
      <c r="AO101" s="112"/>
      <c r="AP101" s="112"/>
      <c r="AQ101" s="112"/>
      <c r="AR101" s="112"/>
      <c r="AS101" s="112"/>
      <c r="AT101" s="112"/>
      <c r="AU101" s="112"/>
      <c r="AV101" s="112"/>
      <c r="AW101" s="112"/>
      <c r="AX101" s="112"/>
      <c r="AY101" s="112"/>
      <c r="AZ101" s="112"/>
      <c r="BA101" s="112"/>
      <c r="BB101" s="112"/>
      <c r="BC101" s="112"/>
      <c r="BD101" s="112"/>
      <c r="BE101" s="112"/>
      <c r="BF101" s="112"/>
    </row>
    <row r="102" spans="1:260" ht="13.5" customHeight="1">
      <c r="A102" s="114" t="str">
        <f t="shared" si="11"/>
        <v>P6</v>
      </c>
      <c r="B102" s="76"/>
      <c r="C102" s="86">
        <f>SUMPRODUCT(($J$49:$J$58="P6")*($I$49:$I$58&lt;&gt;"")*($I$49:$I$58="WP1")*($H$49:$H$58="NO")*($O$49:$O$58))*15%</f>
        <v>0</v>
      </c>
      <c r="D102" s="86">
        <f>SUMPRODUCT(($J$49:$J$58="P6")*($I$49:$I$58&lt;&gt;"")*($I$49:$I$58="WP2")*($H$49:$H$58="NO")*($O$49:$O$58))*15%</f>
        <v>0</v>
      </c>
      <c r="E102" s="86">
        <f>SUMPRODUCT(($J$49:$J$58="P6")*($I$49:$I$58&lt;&gt;"")*($I$49:$I$58="WP3")*($H$49:$H$58="NO")*($O$49:$O$58))*15%</f>
        <v>0</v>
      </c>
      <c r="F102" s="86">
        <f>SUMPRODUCT(($J$49:$J$58="P6")*($I$49:$I$58&lt;&gt;"")*($I$49:$I$58="WP4")*($H$49:$H$58="NO")*($O$49:$O$58))*15%</f>
        <v>0</v>
      </c>
      <c r="G102" s="86">
        <f>SUMPRODUCT(($J$49:$J$58="P6")*($I$49:$I$58&lt;&gt;"")*($I$49:$I$58="WP5")*($H$49:$H$58="NO")*($O$49:$O$58))*15%</f>
        <v>0</v>
      </c>
      <c r="H102" s="86">
        <f>SUMPRODUCT(($J$49:$J$58="P6")*($I$49:$I$58&lt;&gt;"")*($I$49:$I$58="WP6")*($H$49:$H$58="NO")*($O$49:$O$58))*15%</f>
        <v>0</v>
      </c>
      <c r="I102" s="87">
        <f t="shared" si="12"/>
        <v>0</v>
      </c>
      <c r="J102" s="89"/>
      <c r="K102" s="89"/>
      <c r="L102" s="89"/>
      <c r="M102" s="89"/>
      <c r="N102" s="89"/>
      <c r="O102" s="89"/>
      <c r="P102" s="89"/>
      <c r="Q102" s="89"/>
      <c r="R102" s="89"/>
      <c r="T102" s="367"/>
      <c r="U102" s="367"/>
      <c r="V102" s="112"/>
      <c r="X102" s="24"/>
      <c r="Y102" s="112"/>
      <c r="Z102" s="112"/>
      <c r="AA102" s="112"/>
      <c r="AB102" s="112"/>
      <c r="AC102" s="112"/>
      <c r="AD102" s="112"/>
      <c r="AE102" s="112"/>
      <c r="AF102" s="112"/>
      <c r="AG102" s="112"/>
      <c r="AH102" s="34"/>
      <c r="AI102" s="34"/>
      <c r="AJ102" s="34"/>
      <c r="AK102" s="34"/>
      <c r="AL102" s="34"/>
      <c r="AM102" s="34"/>
      <c r="AN102" s="112"/>
      <c r="AO102" s="112"/>
      <c r="AP102" s="112"/>
      <c r="AQ102" s="112"/>
      <c r="AR102" s="112"/>
      <c r="AS102" s="112"/>
      <c r="AT102" s="112"/>
      <c r="AU102" s="112"/>
      <c r="AV102" s="112"/>
      <c r="AW102" s="112"/>
      <c r="AX102" s="112"/>
      <c r="AY102" s="112"/>
      <c r="AZ102" s="112"/>
      <c r="BA102" s="112"/>
      <c r="BB102" s="112"/>
      <c r="BC102" s="112"/>
      <c r="BD102" s="112"/>
      <c r="BE102" s="112"/>
      <c r="BF102" s="112"/>
    </row>
    <row r="103" spans="1:260" ht="13.5" customHeight="1">
      <c r="A103" s="114" t="str">
        <f t="shared" si="11"/>
        <v>P7</v>
      </c>
      <c r="B103" s="76"/>
      <c r="C103" s="86">
        <f>SUMPRODUCT(($J$49:$J$58="P7")*($I$49:$I$58&lt;&gt;"")*($I$49:$I$58="WP1")*($H$49:$H$58="NO")*($O$49:$O$58))*15%</f>
        <v>0</v>
      </c>
      <c r="D103" s="86">
        <f>SUMPRODUCT(($J$49:$J$58="P7")*($I$49:$I$58&lt;&gt;"")*($I$49:$I$58="WP2")*($H$49:$H$58="NO")*($O$49:$O$58))*15%</f>
        <v>0</v>
      </c>
      <c r="E103" s="86">
        <f>SUMPRODUCT(($J$49:$J$58="P7")*($I$49:$I$58&lt;&gt;"")*($I$49:$I$58="WP3")*($H$49:$H$58="NO")*($O$49:$O$58))*15%</f>
        <v>0</v>
      </c>
      <c r="F103" s="86">
        <f>SUMPRODUCT(($J$49:$J$58="P7")*($I$49:$I$58&lt;&gt;"")*($I$49:$I$58="WP4")*($H$49:$H$58="NO")*($O$49:$O$58))*15%</f>
        <v>0</v>
      </c>
      <c r="G103" s="86">
        <f>SUMPRODUCT(($J$49:$J$58="P7")*($I$49:$I$58&lt;&gt;"")*($I$49:$I$58="WP5")*($H$49:$H$58="NO")*($O$49:$O$58))*15%</f>
        <v>0</v>
      </c>
      <c r="H103" s="86">
        <f>SUMPRODUCT(($J$49:$J$58="P7")*($I$49:$I$58&lt;&gt;"")*($I$49:$I$58="WP6")*($H$49:$H$58="NO")*($O$49:$O$58))*15%</f>
        <v>0</v>
      </c>
      <c r="I103" s="87">
        <f t="shared" si="12"/>
        <v>0</v>
      </c>
      <c r="J103" s="89"/>
      <c r="K103" s="89"/>
      <c r="L103" s="89"/>
      <c r="M103" s="89"/>
      <c r="N103" s="89"/>
      <c r="O103" s="89"/>
      <c r="P103" s="89"/>
      <c r="Q103" s="89"/>
      <c r="R103" s="89"/>
      <c r="T103" s="367"/>
      <c r="U103" s="367"/>
      <c r="V103" s="112"/>
      <c r="X103" s="24"/>
      <c r="Y103" s="112"/>
      <c r="Z103" s="112"/>
      <c r="AA103" s="112"/>
      <c r="AB103" s="112"/>
      <c r="AC103" s="112"/>
      <c r="AD103" s="112"/>
      <c r="AE103" s="112"/>
      <c r="AF103" s="112"/>
      <c r="AG103" s="112"/>
      <c r="AH103" s="34"/>
      <c r="AI103" s="34"/>
      <c r="AJ103" s="34"/>
      <c r="AK103" s="34"/>
      <c r="AL103" s="34"/>
      <c r="AM103" s="34"/>
      <c r="AN103" s="112"/>
      <c r="AO103" s="112"/>
      <c r="AP103" s="112"/>
      <c r="AQ103" s="112"/>
      <c r="AR103" s="112"/>
      <c r="AS103" s="112"/>
      <c r="AT103" s="112"/>
      <c r="AU103" s="112"/>
      <c r="AV103" s="112"/>
      <c r="AW103" s="112"/>
      <c r="AX103" s="112"/>
      <c r="AY103" s="112"/>
      <c r="AZ103" s="112"/>
      <c r="BA103" s="112"/>
      <c r="BB103" s="112"/>
      <c r="BC103" s="112"/>
      <c r="BD103" s="112"/>
      <c r="BE103" s="112"/>
      <c r="BF103" s="112"/>
    </row>
    <row r="104" spans="1:260" ht="23.25" customHeight="1">
      <c r="A104" s="52" t="s">
        <v>32</v>
      </c>
      <c r="B104" s="77"/>
      <c r="C104" s="53">
        <f t="shared" ref="C104:H104" si="13">SUM((C69+C90)-C71)*15%</f>
        <v>0</v>
      </c>
      <c r="D104" s="53">
        <f t="shared" si="13"/>
        <v>0</v>
      </c>
      <c r="E104" s="53">
        <f t="shared" si="13"/>
        <v>0</v>
      </c>
      <c r="F104" s="53">
        <f t="shared" si="13"/>
        <v>0</v>
      </c>
      <c r="G104" s="53">
        <f t="shared" si="13"/>
        <v>0</v>
      </c>
      <c r="H104" s="53">
        <f t="shared" si="13"/>
        <v>0</v>
      </c>
      <c r="I104" s="53">
        <f t="shared" si="12"/>
        <v>0</v>
      </c>
      <c r="J104" s="89"/>
      <c r="K104" s="89"/>
      <c r="L104" s="89"/>
      <c r="M104" s="89"/>
      <c r="N104" s="89"/>
      <c r="O104" s="89"/>
      <c r="P104" s="89"/>
      <c r="Q104" s="89"/>
      <c r="R104" s="89"/>
      <c r="T104" s="367"/>
      <c r="U104" s="367"/>
      <c r="V104" s="112"/>
      <c r="X104" s="24"/>
      <c r="Y104" s="112"/>
      <c r="Z104" s="112"/>
      <c r="AA104" s="112"/>
      <c r="AB104" s="112"/>
      <c r="AC104" s="112"/>
      <c r="AD104" s="112"/>
      <c r="AE104" s="112"/>
      <c r="AF104" s="112"/>
      <c r="AG104" s="112"/>
      <c r="AH104" s="34"/>
      <c r="AI104" s="34"/>
      <c r="AJ104" s="34"/>
      <c r="AK104" s="34"/>
      <c r="AL104" s="34"/>
      <c r="AM104" s="34"/>
      <c r="AN104" s="112"/>
      <c r="AO104" s="112"/>
      <c r="AP104" s="112"/>
      <c r="AQ104" s="112"/>
      <c r="AR104" s="112"/>
      <c r="AS104" s="112"/>
      <c r="AT104" s="112"/>
      <c r="AU104" s="112"/>
      <c r="AV104" s="112"/>
      <c r="AW104" s="112"/>
      <c r="AX104" s="112"/>
      <c r="AY104" s="112"/>
      <c r="AZ104" s="112"/>
      <c r="BA104" s="112"/>
      <c r="BB104" s="112"/>
      <c r="BC104" s="112"/>
      <c r="BD104" s="112"/>
      <c r="BE104" s="112"/>
      <c r="BF104" s="112"/>
    </row>
    <row r="105" spans="1:260" ht="21.75" customHeight="1">
      <c r="A105" s="52" t="s">
        <v>51</v>
      </c>
      <c r="B105" s="77"/>
      <c r="C105" s="75"/>
      <c r="D105" s="75"/>
      <c r="E105" s="75"/>
      <c r="F105" s="75"/>
      <c r="G105" s="75"/>
      <c r="H105" s="75"/>
      <c r="I105" s="53">
        <f t="shared" si="12"/>
        <v>0</v>
      </c>
      <c r="J105" s="89"/>
      <c r="K105" s="89"/>
      <c r="L105" s="89"/>
      <c r="M105" s="89"/>
      <c r="N105" s="89"/>
      <c r="O105" s="89"/>
      <c r="P105" s="89"/>
      <c r="Q105" s="89"/>
      <c r="R105" s="89"/>
      <c r="S105" s="112"/>
      <c r="T105" s="112"/>
      <c r="U105" s="112"/>
      <c r="V105" s="112"/>
      <c r="W105" s="112"/>
      <c r="X105" s="112"/>
      <c r="Y105" s="112"/>
      <c r="Z105" s="112"/>
      <c r="AA105" s="112"/>
      <c r="AB105" s="112"/>
      <c r="AC105" s="112"/>
      <c r="AD105" s="112"/>
      <c r="AE105" s="112"/>
      <c r="AF105" s="112"/>
      <c r="AG105" s="112"/>
      <c r="AH105" s="34"/>
      <c r="AI105" s="34"/>
      <c r="AJ105" s="34"/>
      <c r="AK105" s="34"/>
      <c r="AL105" s="34"/>
      <c r="AM105" s="34"/>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260" ht="16.5" customHeight="1">
      <c r="A106" s="17"/>
      <c r="B106" s="17"/>
      <c r="C106" s="17"/>
      <c r="D106" s="17"/>
      <c r="E106" s="17"/>
      <c r="F106" s="17"/>
      <c r="G106" s="17"/>
      <c r="H106" s="17"/>
      <c r="I106" s="17"/>
      <c r="J106" s="17"/>
      <c r="K106" s="17"/>
      <c r="L106" s="17"/>
      <c r="M106" s="17"/>
      <c r="N106" s="17"/>
      <c r="O106" s="17"/>
      <c r="P106" s="17"/>
      <c r="Q106" s="17"/>
      <c r="R106" s="17"/>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row>
    <row r="107" spans="1:260" ht="16.5" customHeight="1">
      <c r="A107" s="12"/>
      <c r="B107" s="12"/>
      <c r="C107" s="12"/>
      <c r="D107" s="12"/>
      <c r="E107" s="12"/>
      <c r="F107" s="12"/>
      <c r="G107" s="12"/>
      <c r="H107" s="12"/>
      <c r="I107" s="12"/>
      <c r="J107" s="12"/>
      <c r="K107" s="12"/>
      <c r="L107" s="12"/>
      <c r="M107" s="12"/>
      <c r="N107" s="12"/>
      <c r="O107" s="12"/>
      <c r="P107" s="12"/>
      <c r="Q107" s="12"/>
      <c r="R107" s="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260" ht="15" customHeight="1">
      <c r="A108" s="78" t="s">
        <v>132</v>
      </c>
      <c r="B108" s="16"/>
      <c r="C108" s="16"/>
      <c r="D108" s="16"/>
      <c r="E108" s="16"/>
      <c r="F108" s="16"/>
      <c r="G108" s="16"/>
      <c r="H108" s="16"/>
      <c r="I108" s="16"/>
      <c r="J108" s="16"/>
      <c r="K108" s="16"/>
      <c r="L108" s="16"/>
      <c r="M108" s="16"/>
      <c r="N108" s="16"/>
      <c r="O108" s="1"/>
      <c r="P108" s="1"/>
      <c r="Q108" s="1"/>
      <c r="R108" s="1"/>
    </row>
    <row r="109" spans="1:260" ht="6.75" customHeight="1">
      <c r="A109" s="12"/>
      <c r="B109" s="12"/>
      <c r="C109" s="12"/>
      <c r="D109" s="12"/>
      <c r="E109" s="12"/>
      <c r="F109" s="12"/>
      <c r="G109" s="12"/>
      <c r="H109" s="12"/>
      <c r="I109" s="12"/>
      <c r="J109" s="12"/>
      <c r="K109" s="12"/>
      <c r="L109" s="12"/>
      <c r="M109" s="12"/>
      <c r="N109" s="12"/>
      <c r="O109" s="12"/>
      <c r="P109" s="12"/>
      <c r="Q109" s="12"/>
      <c r="R109" s="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row>
    <row r="110" spans="1:260" s="32" customFormat="1" ht="104.25" customHeight="1">
      <c r="A110" s="354" t="s">
        <v>192</v>
      </c>
      <c r="B110" s="354"/>
      <c r="C110" s="354"/>
      <c r="D110" s="354"/>
      <c r="E110" s="354"/>
      <c r="F110" s="354"/>
      <c r="G110" s="354"/>
      <c r="H110" s="354"/>
      <c r="I110" s="354"/>
      <c r="J110" s="354"/>
      <c r="K110" s="354"/>
      <c r="L110" s="354"/>
      <c r="M110" s="354"/>
      <c r="N110" s="354"/>
      <c r="O110" s="354"/>
      <c r="P110" s="89"/>
      <c r="Q110" s="115"/>
      <c r="R110" s="115"/>
      <c r="IZ110" s="2"/>
    </row>
    <row r="111" spans="1:260" ht="23.25" customHeight="1">
      <c r="A111" s="356" t="s">
        <v>72</v>
      </c>
      <c r="B111" s="357" t="s">
        <v>27</v>
      </c>
      <c r="C111" s="357"/>
      <c r="D111" s="357"/>
      <c r="E111" s="357"/>
      <c r="F111" s="357"/>
      <c r="G111" s="358" t="s">
        <v>111</v>
      </c>
      <c r="H111" s="366" t="s">
        <v>128</v>
      </c>
      <c r="I111" s="366"/>
      <c r="J111" s="366"/>
      <c r="K111" s="366"/>
      <c r="L111" s="366"/>
      <c r="M111" s="366"/>
      <c r="N111" s="366"/>
      <c r="O111" s="366"/>
      <c r="P111" s="89"/>
      <c r="Q111" s="89"/>
      <c r="R111" s="96"/>
      <c r="T111" s="18"/>
      <c r="U111" s="18"/>
      <c r="V111" s="363"/>
      <c r="W111" s="363"/>
      <c r="X111" s="363"/>
      <c r="Y111" s="363"/>
      <c r="Z111" s="363"/>
      <c r="AA111" s="363"/>
      <c r="AB111" s="363"/>
      <c r="AC111" s="363"/>
      <c r="AD111" s="363"/>
      <c r="AE111" s="363"/>
      <c r="AF111" s="363"/>
      <c r="AG111" s="363"/>
      <c r="AH111" s="363"/>
      <c r="AI111" s="363"/>
      <c r="AJ111" s="363"/>
      <c r="AK111" s="363"/>
      <c r="AL111" s="363"/>
      <c r="AM111" s="363"/>
      <c r="AN111" s="363"/>
      <c r="AO111" s="363"/>
      <c r="AP111" s="363"/>
      <c r="AQ111" s="363"/>
      <c r="AR111" s="363"/>
      <c r="AS111" s="363"/>
      <c r="AT111" s="363"/>
      <c r="AU111" s="363"/>
      <c r="AV111" s="363"/>
      <c r="AW111" s="363"/>
      <c r="AX111" s="363"/>
      <c r="AY111" s="363"/>
      <c r="AZ111" s="363"/>
      <c r="BA111" s="363"/>
      <c r="BB111" s="363"/>
      <c r="BC111" s="363"/>
      <c r="BD111" s="363"/>
      <c r="BE111" s="363"/>
      <c r="BF111" s="363"/>
    </row>
    <row r="112" spans="1:260" ht="78" customHeight="1">
      <c r="A112" s="356"/>
      <c r="B112" s="357"/>
      <c r="C112" s="357"/>
      <c r="D112" s="357"/>
      <c r="E112" s="357"/>
      <c r="F112" s="357"/>
      <c r="G112" s="359"/>
      <c r="H112" s="246" t="s">
        <v>138</v>
      </c>
      <c r="I112" s="139" t="s">
        <v>112</v>
      </c>
      <c r="J112" s="138" t="s">
        <v>129</v>
      </c>
      <c r="K112" s="138" t="s">
        <v>31</v>
      </c>
      <c r="L112" s="139" t="s">
        <v>123</v>
      </c>
      <c r="M112" s="139" t="s">
        <v>124</v>
      </c>
      <c r="N112" s="139" t="s">
        <v>125</v>
      </c>
      <c r="O112" s="114" t="s">
        <v>115</v>
      </c>
      <c r="P112" s="89"/>
      <c r="Q112" s="89"/>
      <c r="R112" s="97"/>
      <c r="S112" s="112"/>
      <c r="V112" s="112"/>
      <c r="W112" s="19"/>
      <c r="X112" s="19"/>
      <c r="Y112" s="19"/>
      <c r="Z112" s="112"/>
      <c r="AA112" s="19"/>
      <c r="AB112" s="19"/>
      <c r="AC112" s="19"/>
      <c r="AD112" s="112"/>
      <c r="AE112" s="19"/>
      <c r="AF112" s="19"/>
      <c r="AG112" s="19"/>
      <c r="AH112" s="112"/>
      <c r="AI112" s="19"/>
      <c r="AJ112" s="19"/>
      <c r="AK112" s="19"/>
      <c r="AL112" s="112"/>
      <c r="AM112" s="19"/>
      <c r="AN112" s="19"/>
      <c r="AO112" s="19"/>
      <c r="AP112" s="112"/>
      <c r="AQ112" s="19"/>
      <c r="AR112" s="19"/>
      <c r="AS112" s="19"/>
      <c r="AT112" s="112"/>
      <c r="AU112" s="19"/>
      <c r="AV112" s="19"/>
      <c r="AW112" s="19"/>
      <c r="AX112" s="112"/>
      <c r="AY112" s="19"/>
      <c r="AZ112" s="19"/>
      <c r="BA112" s="19"/>
      <c r="BB112" s="112"/>
      <c r="BC112" s="19"/>
      <c r="BD112" s="19"/>
      <c r="BE112" s="19"/>
      <c r="BF112" s="363"/>
    </row>
    <row r="113" spans="1:58" ht="15" customHeight="1">
      <c r="A113" s="348"/>
      <c r="B113" s="306"/>
      <c r="C113" s="307"/>
      <c r="D113" s="307"/>
      <c r="E113" s="307"/>
      <c r="F113" s="308"/>
      <c r="G113" s="302"/>
      <c r="H113" s="302"/>
      <c r="I113" s="302"/>
      <c r="J113" s="302"/>
      <c r="K113" s="302"/>
      <c r="L113" s="302"/>
      <c r="M113" s="302"/>
      <c r="N113" s="303"/>
      <c r="O113" s="240">
        <f t="shared" ref="O113:O122" si="14">M113*N113</f>
        <v>0</v>
      </c>
      <c r="P113" s="89"/>
      <c r="Q113" s="89"/>
      <c r="R113" s="98"/>
      <c r="S113" s="35"/>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ht="12.75" customHeight="1">
      <c r="A114" s="348"/>
      <c r="B114" s="306"/>
      <c r="C114" s="307"/>
      <c r="D114" s="307"/>
      <c r="E114" s="307"/>
      <c r="F114" s="308"/>
      <c r="G114" s="302"/>
      <c r="H114" s="302"/>
      <c r="I114" s="302"/>
      <c r="J114" s="302"/>
      <c r="K114" s="249"/>
      <c r="L114" s="302"/>
      <c r="M114" s="302"/>
      <c r="N114" s="303"/>
      <c r="O114" s="241">
        <f t="shared" si="14"/>
        <v>0</v>
      </c>
      <c r="P114" s="89"/>
      <c r="Q114" s="89"/>
      <c r="R114" s="98"/>
      <c r="S114" s="35"/>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ht="15" customHeight="1">
      <c r="A115" s="348"/>
      <c r="B115" s="306"/>
      <c r="C115" s="307"/>
      <c r="D115" s="307"/>
      <c r="E115" s="307"/>
      <c r="F115" s="308"/>
      <c r="G115" s="302"/>
      <c r="H115" s="302"/>
      <c r="I115" s="302"/>
      <c r="J115" s="302"/>
      <c r="K115" s="249"/>
      <c r="L115" s="302"/>
      <c r="M115" s="302"/>
      <c r="N115" s="303"/>
      <c r="O115" s="241">
        <f t="shared" si="14"/>
        <v>0</v>
      </c>
      <c r="P115" s="89"/>
      <c r="Q115" s="89"/>
      <c r="R115" s="98"/>
      <c r="S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ht="15" customHeight="1">
      <c r="A116" s="348"/>
      <c r="B116" s="306"/>
      <c r="C116" s="307"/>
      <c r="D116" s="307"/>
      <c r="E116" s="307"/>
      <c r="F116" s="308"/>
      <c r="G116" s="302"/>
      <c r="H116" s="302"/>
      <c r="I116" s="302"/>
      <c r="J116" s="302"/>
      <c r="K116" s="249"/>
      <c r="L116" s="302"/>
      <c r="M116" s="302"/>
      <c r="N116" s="303"/>
      <c r="O116" s="241">
        <f t="shared" si="14"/>
        <v>0</v>
      </c>
      <c r="P116" s="89"/>
      <c r="Q116" s="89"/>
      <c r="R116" s="98"/>
      <c r="S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ht="15" customHeight="1">
      <c r="A117" s="348"/>
      <c r="B117" s="306"/>
      <c r="C117" s="307"/>
      <c r="D117" s="307"/>
      <c r="E117" s="307"/>
      <c r="F117" s="308"/>
      <c r="G117" s="302"/>
      <c r="H117" s="302"/>
      <c r="I117" s="302"/>
      <c r="J117" s="302"/>
      <c r="K117" s="249"/>
      <c r="L117" s="302"/>
      <c r="M117" s="302"/>
      <c r="N117" s="303"/>
      <c r="O117" s="241">
        <f t="shared" si="14"/>
        <v>0</v>
      </c>
      <c r="P117" s="89"/>
      <c r="Q117" s="89"/>
      <c r="R117" s="98"/>
      <c r="S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ht="15" customHeight="1">
      <c r="A118" s="348"/>
      <c r="B118" s="306"/>
      <c r="C118" s="307"/>
      <c r="D118" s="307"/>
      <c r="E118" s="307"/>
      <c r="F118" s="308"/>
      <c r="G118" s="302"/>
      <c r="H118" s="302"/>
      <c r="I118" s="302"/>
      <c r="J118" s="302"/>
      <c r="K118" s="249"/>
      <c r="L118" s="302"/>
      <c r="M118" s="302"/>
      <c r="N118" s="303"/>
      <c r="O118" s="241">
        <f t="shared" si="14"/>
        <v>0</v>
      </c>
      <c r="P118" s="89"/>
      <c r="Q118" s="89"/>
      <c r="R118" s="98"/>
      <c r="S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ht="15" customHeight="1">
      <c r="A119" s="348"/>
      <c r="B119" s="306"/>
      <c r="C119" s="307"/>
      <c r="D119" s="307"/>
      <c r="E119" s="307"/>
      <c r="F119" s="308"/>
      <c r="G119" s="302"/>
      <c r="H119" s="302"/>
      <c r="I119" s="302"/>
      <c r="J119" s="302"/>
      <c r="K119" s="249"/>
      <c r="L119" s="302"/>
      <c r="M119" s="302"/>
      <c r="N119" s="303"/>
      <c r="O119" s="241">
        <f t="shared" si="14"/>
        <v>0</v>
      </c>
      <c r="P119" s="89"/>
      <c r="Q119" s="89"/>
      <c r="R119" s="98"/>
      <c r="S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ht="15" customHeight="1">
      <c r="A120" s="348"/>
      <c r="B120" s="306"/>
      <c r="C120" s="307"/>
      <c r="D120" s="307"/>
      <c r="E120" s="307"/>
      <c r="F120" s="308"/>
      <c r="G120" s="302"/>
      <c r="H120" s="302"/>
      <c r="I120" s="302"/>
      <c r="J120" s="302"/>
      <c r="K120" s="249"/>
      <c r="L120" s="302"/>
      <c r="M120" s="302"/>
      <c r="N120" s="303"/>
      <c r="O120" s="241">
        <f t="shared" si="14"/>
        <v>0</v>
      </c>
      <c r="P120" s="89"/>
      <c r="Q120" s="89"/>
      <c r="R120" s="98"/>
      <c r="S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ht="15" customHeight="1">
      <c r="A121" s="348"/>
      <c r="B121" s="306"/>
      <c r="C121" s="307"/>
      <c r="D121" s="307"/>
      <c r="E121" s="307"/>
      <c r="F121" s="308"/>
      <c r="G121" s="302"/>
      <c r="H121" s="302"/>
      <c r="I121" s="302"/>
      <c r="J121" s="302"/>
      <c r="K121" s="249"/>
      <c r="L121" s="302"/>
      <c r="M121" s="302"/>
      <c r="N121" s="303"/>
      <c r="O121" s="241">
        <f t="shared" si="14"/>
        <v>0</v>
      </c>
      <c r="P121" s="89"/>
      <c r="Q121" s="89"/>
      <c r="R121" s="98"/>
      <c r="S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ht="15.75" customHeight="1">
      <c r="A122" s="348"/>
      <c r="B122" s="306"/>
      <c r="C122" s="307"/>
      <c r="D122" s="307"/>
      <c r="E122" s="307"/>
      <c r="F122" s="308"/>
      <c r="G122" s="302"/>
      <c r="H122" s="302"/>
      <c r="I122" s="302"/>
      <c r="J122" s="302"/>
      <c r="K122" s="249"/>
      <c r="L122" s="302"/>
      <c r="M122" s="302"/>
      <c r="N122" s="303"/>
      <c r="O122" s="241">
        <f t="shared" si="14"/>
        <v>0</v>
      </c>
      <c r="P122" s="89"/>
      <c r="Q122" s="89"/>
      <c r="R122" s="98"/>
      <c r="S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52" t="s">
        <v>32</v>
      </c>
      <c r="B123" s="344"/>
      <c r="C123" s="345"/>
      <c r="D123" s="345"/>
      <c r="E123" s="345"/>
      <c r="F123" s="346"/>
      <c r="G123" s="238"/>
      <c r="H123" s="236"/>
      <c r="I123" s="238"/>
      <c r="J123" s="238"/>
      <c r="K123" s="238"/>
      <c r="L123" s="238"/>
      <c r="M123" s="238"/>
      <c r="N123" s="238"/>
      <c r="O123" s="239">
        <f>SUM(O113:O122)</f>
        <v>0</v>
      </c>
      <c r="P123" s="89"/>
      <c r="Q123" s="89"/>
      <c r="R123" s="95"/>
      <c r="S123" s="22"/>
      <c r="T123" s="21"/>
      <c r="U123" s="21"/>
      <c r="V123" s="22"/>
      <c r="W123" s="21"/>
      <c r="X123" s="21"/>
      <c r="Y123" s="22"/>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ht="65.25" customHeight="1">
      <c r="A124" s="50"/>
      <c r="B124" s="114"/>
      <c r="C124" s="114" t="str">
        <f t="shared" ref="C124:H124" si="15">C60</f>
        <v>WP1</v>
      </c>
      <c r="D124" s="114" t="str">
        <f t="shared" si="15"/>
        <v>WP2</v>
      </c>
      <c r="E124" s="114" t="str">
        <f t="shared" si="15"/>
        <v>WP3</v>
      </c>
      <c r="F124" s="114" t="str">
        <f t="shared" si="15"/>
        <v>WP4</v>
      </c>
      <c r="G124" s="114" t="str">
        <f t="shared" si="15"/>
        <v>WP5</v>
      </c>
      <c r="H124" s="114" t="str">
        <f t="shared" si="15"/>
        <v>WP6</v>
      </c>
      <c r="I124" s="114" t="s">
        <v>32</v>
      </c>
      <c r="J124" s="89"/>
      <c r="K124" s="89"/>
      <c r="L124" s="89"/>
      <c r="M124" s="89"/>
      <c r="N124" s="89"/>
      <c r="O124" s="89"/>
      <c r="P124" s="89"/>
      <c r="Q124" s="89"/>
      <c r="R124" s="89"/>
      <c r="V124" s="112"/>
      <c r="X124" s="18"/>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row>
    <row r="125" spans="1:58" ht="20.25" customHeight="1">
      <c r="A125" s="114"/>
      <c r="B125" s="76"/>
      <c r="C125" s="76"/>
      <c r="D125" s="76"/>
      <c r="E125" s="76"/>
      <c r="F125" s="76"/>
      <c r="G125" s="76"/>
      <c r="H125" s="76"/>
      <c r="I125" s="87">
        <f>SUM(B125)</f>
        <v>0</v>
      </c>
      <c r="J125" s="89"/>
      <c r="K125" s="379" t="str">
        <f>IF(C133&lt;=K134,"OK","ERRORE - progetto non ammissibile! Rideterminare la percentuale che non deve superare il 4% dei costi del WP 1/Ineligible project! Revise the percentage that shall not exceed the maximum percentage of 4% of the total cost on WP 1!")</f>
        <v>OK</v>
      </c>
      <c r="L125" s="379"/>
      <c r="M125" s="89"/>
      <c r="N125" s="368" t="str">
        <f>IF(I133=O123,"OK","ERRORE - Seleziona una delle opzioni WP e/o Periodo per ogni voce di spesa / ERROR -  Select one of the option WP and/or Period per each single budget line!")</f>
        <v>OK</v>
      </c>
      <c r="O125" s="368"/>
      <c r="P125" s="89"/>
      <c r="Q125" s="89"/>
      <c r="R125" s="89"/>
      <c r="V125" s="112"/>
      <c r="X125" s="24"/>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row>
    <row r="126" spans="1:58" ht="13.5" customHeight="1">
      <c r="A126" s="114" t="str">
        <f t="shared" ref="A126:A132" si="16">A62</f>
        <v>P1</v>
      </c>
      <c r="B126" s="76"/>
      <c r="C126" s="51">
        <f>SUMPRODUCT(($J$113:$J$122="P1")*($I$113:$I$122&lt;&gt;"")*($I$113:$I$122="WP1")*($O$113:$O$122))</f>
        <v>0</v>
      </c>
      <c r="D126" s="51">
        <f>SUMPRODUCT(($J$113:$J$122="P1")*($I$113:$I$122&lt;&gt;"")*($I$113:$I$122="WP2")*($O$113:$O$122))</f>
        <v>0</v>
      </c>
      <c r="E126" s="51">
        <f>SUMPRODUCT(($J$113:$J$122="P1")*($I$113:$I$122&lt;&gt;"")*($I$113:$I$122="WP3")*($O$113:$O$122))</f>
        <v>0</v>
      </c>
      <c r="F126" s="51">
        <f>SUMPRODUCT(($J$113:$J$122="P1")*($I$113:$I$122&lt;&gt;"")*($I$113:$I$122="WP4")*($O$113:$O$122))</f>
        <v>0</v>
      </c>
      <c r="G126" s="51">
        <f>SUMPRODUCT(($J$113:$J$122="P1")*($I$113:$I$122&lt;&gt;"")*($I$113:$I$122="WP5")*($O$113:$O$122))</f>
        <v>0</v>
      </c>
      <c r="H126" s="51">
        <f>SUMPRODUCT(($J$113:$J$122="P1")*($I$113:$I$122&lt;&gt;"")*($I$113:$I$122="WP6")*($O$113:$O$122))</f>
        <v>0</v>
      </c>
      <c r="I126" s="87">
        <f>SUM(C126:H126)</f>
        <v>0</v>
      </c>
      <c r="J126" s="89"/>
      <c r="K126" s="379"/>
      <c r="L126" s="379"/>
      <c r="M126" s="89"/>
      <c r="N126" s="368"/>
      <c r="O126" s="368"/>
      <c r="P126" s="89"/>
      <c r="Q126" s="89"/>
      <c r="R126" s="89"/>
      <c r="V126" s="112"/>
      <c r="X126" s="24"/>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row>
    <row r="127" spans="1:58" ht="13.5" customHeight="1">
      <c r="A127" s="114" t="str">
        <f t="shared" si="16"/>
        <v>P2</v>
      </c>
      <c r="B127" s="76"/>
      <c r="C127" s="51">
        <f>SUMPRODUCT(($J$113:$J$122="P2")*($I$113:$I$122&lt;&gt;"")*($I$113:$I$122="WP1")*($O$113:$O$122))</f>
        <v>0</v>
      </c>
      <c r="D127" s="51">
        <f>SUMPRODUCT(($J$113:$J$122="P2")*($I$113:$I$122&lt;&gt;"")*($I$113:$I$122="WP2")*($O$113:$O$122))</f>
        <v>0</v>
      </c>
      <c r="E127" s="51">
        <f>SUMPRODUCT(($J$113:$J$122="P2")*($I$113:$I$122&lt;&gt;"")*($I$113:$I$122="WP3")*($O$113:$O$122))</f>
        <v>0</v>
      </c>
      <c r="F127" s="51">
        <f>SUMPRODUCT(($J$113:$J$122="P2")*($I$113:$I$122&lt;&gt;"")*($I$113:$I$122="WP4")*($O$113:$O$122))</f>
        <v>0</v>
      </c>
      <c r="G127" s="51">
        <f>SUMPRODUCT(($J$113:$J$122="P2")*($I$113:$I$122&lt;&gt;"")*($I$113:$I$122="WP5")*($O$113:$O$122))</f>
        <v>0</v>
      </c>
      <c r="H127" s="51">
        <f>SUMPRODUCT(($J$113:$J$122="P2")*($I$113:$I$122&lt;&gt;"")*($I$113:$I$122="WP6")*($O$113:$O$122))</f>
        <v>0</v>
      </c>
      <c r="I127" s="87">
        <f t="shared" ref="I127:I132" si="17">SUM(C127:H127)</f>
        <v>0</v>
      </c>
      <c r="J127" s="89"/>
      <c r="K127" s="379"/>
      <c r="L127" s="379"/>
      <c r="M127" s="89"/>
      <c r="N127" s="368"/>
      <c r="O127" s="368"/>
      <c r="P127" s="89"/>
      <c r="V127" s="112"/>
      <c r="X127" s="24"/>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row>
    <row r="128" spans="1:58" ht="13.5" customHeight="1">
      <c r="A128" s="114" t="str">
        <f t="shared" si="16"/>
        <v>P3</v>
      </c>
      <c r="B128" s="76"/>
      <c r="C128" s="51">
        <f>SUMPRODUCT(($J$113:$J$122="P3")*($I$113:$I$122&lt;&gt;"")*($I$113:$I$122="WP1")*($O$113:$O$122))</f>
        <v>0</v>
      </c>
      <c r="D128" s="51">
        <f>SUMPRODUCT(($J$113:$J$122="P3")*($I$113:$I$122&lt;&gt;"")*($I$113:$I$122="WP2")*($O$113:$O$122))</f>
        <v>0</v>
      </c>
      <c r="E128" s="51">
        <f>SUMPRODUCT(($J$113:$J$122="P3")*($I$113:$I$122&lt;&gt;"")*($I$113:$I$122="WP3")*($O$113:$O$122))</f>
        <v>0</v>
      </c>
      <c r="F128" s="51">
        <f>SUMPRODUCT(($J$113:$J$122="P3")*($I$113:$I$122&lt;&gt;"")*($I$113:$I$122="WP4")*($O$113:$O$122))</f>
        <v>0</v>
      </c>
      <c r="G128" s="51">
        <f>SUMPRODUCT(($J$113:$J$122="P3")*($I$113:$I$122&lt;&gt;"")*($I$113:$I$122="WP5")*($O$113:$O$122))</f>
        <v>0</v>
      </c>
      <c r="H128" s="51">
        <f>SUMPRODUCT(($J$113:$J$122="P3")*($I$113:$I$122&lt;&gt;"")*($I$113:$I$122="WP6")*($O$113:$O$122))</f>
        <v>0</v>
      </c>
      <c r="I128" s="87">
        <f t="shared" si="17"/>
        <v>0</v>
      </c>
      <c r="J128" s="89"/>
      <c r="K128" s="379"/>
      <c r="L128" s="379"/>
      <c r="M128" s="89"/>
      <c r="N128" s="368"/>
      <c r="O128" s="368"/>
      <c r="P128" s="89"/>
      <c r="V128" s="112"/>
      <c r="X128" s="24"/>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row>
    <row r="129" spans="1:260" ht="13.5" customHeight="1">
      <c r="A129" s="114" t="str">
        <f t="shared" si="16"/>
        <v>P4</v>
      </c>
      <c r="B129" s="76"/>
      <c r="C129" s="51">
        <f>SUMPRODUCT(($J$113:$J$122="P4")*($I$113:$I$122&lt;&gt;"")*($I$113:$I$122="WP1")*($O$113:$O$122))</f>
        <v>0</v>
      </c>
      <c r="D129" s="51">
        <f>SUMPRODUCT(($J$113:$J$122="P4")*($I$113:$I$122&lt;&gt;"")*($I$113:$I$122="WP2")*($O$113:$O$122))</f>
        <v>0</v>
      </c>
      <c r="E129" s="51">
        <f>SUMPRODUCT(($J$113:$J$122="P4")*($I$113:$I$122&lt;&gt;"")*($I$113:$I$122="WP3")*($O$113:$O$122))</f>
        <v>0</v>
      </c>
      <c r="F129" s="51">
        <f>SUMPRODUCT(($J$113:$J$122="P4")*($I$113:$I$122&lt;&gt;"")*($I$113:$I$122="WP4")*($O$113:$O$122))</f>
        <v>0</v>
      </c>
      <c r="G129" s="51">
        <f>SUMPRODUCT(($J$113:$J$122="P4")*($I$113:$I$122&lt;&gt;"")*($I$113:$I$122="WP5")*($O$113:$O$122))</f>
        <v>0</v>
      </c>
      <c r="H129" s="51">
        <f>SUMPRODUCT(($J$113:$J$122="P4")*($I$113:$I$122&lt;&gt;"")*($I$113:$I$122="WP6")*($O$113:$O$122))</f>
        <v>0</v>
      </c>
      <c r="I129" s="87">
        <f t="shared" si="17"/>
        <v>0</v>
      </c>
      <c r="J129" s="89"/>
      <c r="K129" s="379"/>
      <c r="L129" s="379"/>
      <c r="M129" s="89"/>
      <c r="N129" s="368"/>
      <c r="O129" s="368"/>
      <c r="P129" s="89"/>
      <c r="V129" s="112"/>
      <c r="X129" s="24"/>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row>
    <row r="130" spans="1:260" ht="13.5" customHeight="1">
      <c r="A130" s="114" t="str">
        <f t="shared" si="16"/>
        <v>P5</v>
      </c>
      <c r="B130" s="76"/>
      <c r="C130" s="51">
        <f>SUMPRODUCT(($J$113:$J$122="P5")*($I$113:$I$122&lt;&gt;"")*($I$113:$I$122="WP1")*($O$113:$O$122))</f>
        <v>0</v>
      </c>
      <c r="D130" s="51">
        <f>SUMPRODUCT(($J$113:$J$122="P5")*($I$113:$I$122&lt;&gt;"")*($I$113:$I$122="WP2")*($O$113:$O$122))</f>
        <v>0</v>
      </c>
      <c r="E130" s="51">
        <f>SUMPRODUCT(($J$113:$J$122="P5")*($I$113:$I$122&lt;&gt;"")*($I$113:$I$122="WP3")*($O$113:$O$122))</f>
        <v>0</v>
      </c>
      <c r="F130" s="51">
        <f>SUMPRODUCT(($J$113:$J$122="P5")*($I$113:$I$122&lt;&gt;"")*($I$113:$I$122="WP4")*($O$113:$O$122))</f>
        <v>0</v>
      </c>
      <c r="G130" s="51">
        <f>SUMPRODUCT(($J$113:$J$122="P5")*($I$113:$I$122&lt;&gt;"")*($I$113:$I$122="WP5")*($O$113:$O$122))</f>
        <v>0</v>
      </c>
      <c r="H130" s="51">
        <f>SUMPRODUCT(($J$113:$J$122="P5")*($I$113:$I$122&lt;&gt;"")*($I$113:$I$122="WP6")*($O$113:$O$122))</f>
        <v>0</v>
      </c>
      <c r="I130" s="87">
        <f t="shared" si="17"/>
        <v>0</v>
      </c>
      <c r="J130" s="89"/>
      <c r="K130" s="379"/>
      <c r="L130" s="379"/>
      <c r="M130" s="89"/>
      <c r="N130" s="368"/>
      <c r="O130" s="368"/>
      <c r="P130" s="89"/>
      <c r="V130" s="112"/>
      <c r="X130" s="24"/>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row>
    <row r="131" spans="1:260" ht="13.5" customHeight="1">
      <c r="A131" s="114" t="str">
        <f t="shared" si="16"/>
        <v>P6</v>
      </c>
      <c r="B131" s="76"/>
      <c r="C131" s="51">
        <f>SUMPRODUCT(($J$113:$J$122="P6")*($I$113:$I$122&lt;&gt;"")*($I$113:$I$122="WP1")*($O$113:$O$122))</f>
        <v>0</v>
      </c>
      <c r="D131" s="51">
        <f>SUMPRODUCT(($J$113:$J$122="P6")*($I$113:$I$122&lt;&gt;"")*($I$113:$I$122="WP2")*($O$113:$O$122))</f>
        <v>0</v>
      </c>
      <c r="E131" s="51">
        <f>SUMPRODUCT(($J$113:$J$122="P6")*($I$113:$I$122&lt;&gt;"")*($I$113:$I$122="WP3")*($O$113:$O$122))</f>
        <v>0</v>
      </c>
      <c r="F131" s="51">
        <f>SUMPRODUCT(($J$113:$J$122="P6")*($I$113:$I$122&lt;&gt;"")*($I$113:$I$122="WP4")*($O$113:$O$122))</f>
        <v>0</v>
      </c>
      <c r="G131" s="51">
        <f>SUMPRODUCT(($J$113:$J$122="P6")*($I$113:$I$122&lt;&gt;"")*($I$113:$I$122="WP5")*($O$113:$O$122))</f>
        <v>0</v>
      </c>
      <c r="H131" s="51">
        <f>SUMPRODUCT(($J$113:$J$122="P6")*($I$113:$I$122&lt;&gt;"")*($I$113:$I$122="WP6")*($O$113:$O$122))</f>
        <v>0</v>
      </c>
      <c r="I131" s="87">
        <f t="shared" si="17"/>
        <v>0</v>
      </c>
      <c r="J131" s="89"/>
      <c r="K131" s="379"/>
      <c r="L131" s="379"/>
      <c r="M131" s="89"/>
      <c r="N131" s="368"/>
      <c r="O131" s="368"/>
      <c r="P131" s="89"/>
      <c r="V131" s="112"/>
      <c r="X131" s="24"/>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row>
    <row r="132" spans="1:260" ht="13.5" customHeight="1">
      <c r="A132" s="114" t="str">
        <f t="shared" si="16"/>
        <v>P7</v>
      </c>
      <c r="B132" s="76"/>
      <c r="C132" s="51">
        <f>SUMPRODUCT(($J$113:$J$122="P7")*($I$113:$I$122&lt;&gt;"")*($I$113:$I$122="WP1")*($O$113:$O$122))</f>
        <v>0</v>
      </c>
      <c r="D132" s="51">
        <f>SUMPRODUCT(($J$113:$J$122="P7")*($I$113:$I$122&lt;&gt;"")*($I$113:$I$122="WP2")*($O$113:$O$122))</f>
        <v>0</v>
      </c>
      <c r="E132" s="51">
        <f>SUMPRODUCT(($J$113:$J$122="P7")*($I$113:$I$122&lt;&gt;"")*($I$113:$I$122="WP3")*($O$113:$O$122))</f>
        <v>0</v>
      </c>
      <c r="F132" s="51">
        <f>SUMPRODUCT(($J$113:$J$122="P7")*($I$113:$I$122&lt;&gt;"")*($I$113:$I$122="WP4")*($O$113:$O$122))</f>
        <v>0</v>
      </c>
      <c r="G132" s="51">
        <f>SUMPRODUCT(($J$113:$J$122="P7")*($I$113:$I$122&lt;&gt;"")*($I$113:$I$122="WP5")*($O$113:$O$122))</f>
        <v>0</v>
      </c>
      <c r="H132" s="51">
        <f>SUMPRODUCT(($J$113:$J$122="P7")*($I$113:$I$122&lt;&gt;"")*($I$113:$I$122="WP6")*($O$113:$O$122))</f>
        <v>0</v>
      </c>
      <c r="I132" s="87">
        <f t="shared" si="17"/>
        <v>0</v>
      </c>
      <c r="J132" s="89"/>
      <c r="K132" s="89"/>
      <c r="L132" s="89"/>
      <c r="M132" s="89"/>
      <c r="N132" s="89"/>
      <c r="O132" s="89"/>
      <c r="P132" s="89"/>
      <c r="V132" s="112"/>
      <c r="X132" s="24"/>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row>
    <row r="133" spans="1:260" ht="21.75" customHeight="1">
      <c r="A133" s="52" t="s">
        <v>32</v>
      </c>
      <c r="B133" s="77"/>
      <c r="C133" s="53">
        <f t="shared" ref="C133:H133" si="18">SUM(C126:C132)</f>
        <v>0</v>
      </c>
      <c r="D133" s="53">
        <f t="shared" si="18"/>
        <v>0</v>
      </c>
      <c r="E133" s="53">
        <f t="shared" si="18"/>
        <v>0</v>
      </c>
      <c r="F133" s="53">
        <f t="shared" si="18"/>
        <v>0</v>
      </c>
      <c r="G133" s="53">
        <f t="shared" si="18"/>
        <v>0</v>
      </c>
      <c r="H133" s="53">
        <f t="shared" si="18"/>
        <v>0</v>
      </c>
      <c r="I133" s="53">
        <f>SUM(I125:I132)</f>
        <v>0</v>
      </c>
      <c r="J133" s="89"/>
      <c r="K133" s="89"/>
      <c r="L133" s="89"/>
      <c r="M133" s="89"/>
      <c r="N133" s="89"/>
      <c r="O133" s="89"/>
      <c r="P133" s="89"/>
      <c r="V133" s="112"/>
      <c r="X133" s="24"/>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row>
    <row r="134" spans="1:260" ht="18.75" customHeight="1">
      <c r="A134" s="52" t="s">
        <v>51</v>
      </c>
      <c r="B134" s="77"/>
      <c r="C134" s="53">
        <f>SUMPRODUCT(($I$113:$I$122="WP1")*($K$113:$K$122&lt;&gt;"")*($K$113:$K$122="fuori area / outside the area")*($O$113:$O$122))</f>
        <v>0</v>
      </c>
      <c r="D134" s="53">
        <f>SUMPRODUCT(($I$113:$I$122="WP2")*($K$113:$K$122&lt;&gt;"")*($K$113:$K$122="fuori area / outside the area")*($O$113:$O$122))</f>
        <v>0</v>
      </c>
      <c r="E134" s="53">
        <f>SUMPRODUCT(($I$113:$I$122="WP3")*($K$113:$K$122&lt;&gt;"")*($K$113:$K$122="fuori area / outside the area")*($O$113:$O$122))</f>
        <v>0</v>
      </c>
      <c r="F134" s="53">
        <f>SUMPRODUCT(($I$113:$I$122="WP4")*($K$113:$K$122&lt;&gt;"")*($K$113:$K$122="fuori area / outside the area")*($O$113:$O$122))</f>
        <v>0</v>
      </c>
      <c r="G134" s="53">
        <f>SUMPRODUCT(($I$113:$I$122="WP5")*($K$113:$K$122&lt;&gt;"")*($K$113:$K$122="fuori area / outside the area")*($O$113:$O$122))</f>
        <v>0</v>
      </c>
      <c r="H134" s="53">
        <f>SUMPRODUCT(($I$113:$I$122="WP6")*($K$113:$K$122&lt;&gt;"")*($K$113:$K$122="fuori area / outside the area")*($O$113:$O$122))</f>
        <v>0</v>
      </c>
      <c r="I134" s="53">
        <f>SUM(C134:H134)</f>
        <v>0</v>
      </c>
      <c r="J134" s="311">
        <f>SUMPRODUCT(($I$113:$I$122&lt;&gt;"")*($I$113:$I$122="WP1")*($O$113:$O$122))</f>
        <v>0</v>
      </c>
      <c r="K134" s="312">
        <f>C251*0.04</f>
        <v>0</v>
      </c>
      <c r="L134" s="89"/>
      <c r="M134" s="89"/>
      <c r="N134" s="89"/>
      <c r="O134" s="89"/>
      <c r="P134" s="89"/>
      <c r="Q134" s="89"/>
      <c r="R134" s="89"/>
      <c r="S134" s="25"/>
      <c r="T134" s="25"/>
      <c r="U134" s="25"/>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row>
    <row r="135" spans="1:260" ht="32.25" customHeight="1">
      <c r="A135" s="52" t="s">
        <v>155</v>
      </c>
      <c r="B135" s="77"/>
      <c r="C135" s="53">
        <f>SUMPRODUCT(($I$113:$I$122="WP1")*($H$113:$H$122&lt;&gt;"")*($H$113:$H$122="SI/YES")*($O$113:$O$122))</f>
        <v>0</v>
      </c>
      <c r="D135" s="53">
        <f>SUMPRODUCT(($I$113:$I$122="WP2")*($H$113:$H$122&lt;&gt;"")*($H$113:$H$122="SI/YES")*($O$113:$O$122))</f>
        <v>0</v>
      </c>
      <c r="E135" s="53">
        <f>SUMPRODUCT(($I$113:$I$122="WP3")*($H$113:$H$122&lt;&gt;"")*($H$113:$H$122="SI/YES")*($O$113:$O$122))</f>
        <v>0</v>
      </c>
      <c r="F135" s="53">
        <f>SUMPRODUCT(($I$113:$I$122="WP4")*($H$113:$H$122&lt;&gt;"")*($H$113:$H$122="SI/YES")*($O$113:$O$122))</f>
        <v>0</v>
      </c>
      <c r="G135" s="53">
        <f>SUMPRODUCT(($I$113:$I$122="WP5")*($H$113:$H$122&lt;&gt;"")*($H$113:$H$122="SI/YES")*($O$113:$O$122))</f>
        <v>0</v>
      </c>
      <c r="H135" s="53">
        <f>SUMPRODUCT(($I$113:$I$122="WP6")*($H$113:$H$122&lt;&gt;"")*($H$113:$H$122="SI/YES")*($O$113:$O$122))</f>
        <v>0</v>
      </c>
      <c r="I135" s="85">
        <f>SUM(C135:H135)</f>
        <v>0</v>
      </c>
      <c r="J135" s="38"/>
      <c r="K135" s="38"/>
      <c r="L135" s="38"/>
      <c r="M135" s="38"/>
      <c r="N135" s="38"/>
      <c r="O135" s="38"/>
      <c r="P135" s="38"/>
      <c r="Q135" s="38"/>
      <c r="R135" s="38"/>
      <c r="S135" s="39"/>
      <c r="T135" s="39"/>
      <c r="U135" s="39"/>
      <c r="V135" s="39"/>
      <c r="W135" s="39"/>
      <c r="X135" s="39"/>
      <c r="Y135" s="39"/>
      <c r="Z135" s="39"/>
      <c r="AA135" s="39"/>
      <c r="AB135" s="39"/>
      <c r="AC135" s="39"/>
      <c r="AD135" s="39"/>
      <c r="AE135" s="39"/>
      <c r="AF135" s="39"/>
      <c r="AG135" s="39"/>
      <c r="AH135" s="39"/>
      <c r="AI135" s="39"/>
      <c r="AJ135" s="39"/>
      <c r="AK135" s="39"/>
      <c r="AL135" s="112"/>
      <c r="AM135" s="112"/>
      <c r="AN135" s="112"/>
      <c r="AO135" s="112"/>
      <c r="AP135" s="112"/>
      <c r="AQ135" s="112"/>
      <c r="AR135" s="39"/>
      <c r="AS135" s="39"/>
      <c r="AT135" s="39"/>
      <c r="AU135" s="39"/>
      <c r="AV135" s="39"/>
      <c r="AW135" s="39"/>
      <c r="AX135" s="39"/>
      <c r="AY135" s="39"/>
      <c r="AZ135" s="39"/>
      <c r="BA135" s="39"/>
      <c r="BB135" s="39"/>
      <c r="BC135" s="39"/>
      <c r="BD135" s="39"/>
      <c r="BE135" s="39"/>
      <c r="BF135" s="40"/>
    </row>
    <row r="136" spans="1:260" ht="16.5" customHeight="1">
      <c r="A136" s="17"/>
      <c r="B136" s="12"/>
      <c r="C136" s="12"/>
      <c r="D136" s="12"/>
      <c r="E136" s="38"/>
      <c r="F136" s="38"/>
      <c r="G136" s="38"/>
      <c r="H136" s="38"/>
      <c r="I136" s="38"/>
      <c r="J136" s="38"/>
      <c r="K136" s="38"/>
      <c r="L136" s="38"/>
      <c r="M136" s="38"/>
      <c r="N136" s="38"/>
      <c r="O136" s="38"/>
      <c r="P136" s="38"/>
      <c r="Q136" s="38"/>
      <c r="R136" s="38"/>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40"/>
    </row>
    <row r="137" spans="1:260" ht="15" customHeight="1">
      <c r="A137" s="78" t="s">
        <v>130</v>
      </c>
      <c r="B137" s="16"/>
      <c r="C137" s="16"/>
      <c r="D137" s="16"/>
      <c r="E137" s="16"/>
      <c r="F137" s="16"/>
      <c r="G137" s="16"/>
      <c r="H137" s="16"/>
      <c r="I137" s="16"/>
      <c r="J137" s="16"/>
      <c r="K137" s="16"/>
      <c r="L137" s="16"/>
      <c r="M137" s="16"/>
      <c r="N137" s="16"/>
      <c r="O137" s="1"/>
      <c r="P137" s="1"/>
      <c r="Q137" s="1"/>
      <c r="R137" s="1"/>
    </row>
    <row r="138" spans="1:260" ht="6" customHeight="1">
      <c r="A138" s="12"/>
      <c r="B138" s="12"/>
      <c r="C138" s="12"/>
      <c r="D138" s="12"/>
      <c r="E138" s="12"/>
      <c r="F138" s="12"/>
      <c r="G138" s="12"/>
      <c r="H138" s="12"/>
      <c r="I138" s="12"/>
      <c r="J138" s="12"/>
      <c r="K138" s="12"/>
      <c r="L138" s="12"/>
      <c r="M138" s="12"/>
      <c r="N138" s="12"/>
      <c r="O138" s="12"/>
      <c r="P138" s="12"/>
      <c r="Q138" s="12"/>
      <c r="R138" s="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row>
    <row r="139" spans="1:260" s="32" customFormat="1" ht="104.25" customHeight="1">
      <c r="A139" s="354" t="s">
        <v>192</v>
      </c>
      <c r="B139" s="354"/>
      <c r="C139" s="354"/>
      <c r="D139" s="354"/>
      <c r="E139" s="354"/>
      <c r="F139" s="354"/>
      <c r="G139" s="354"/>
      <c r="H139" s="354"/>
      <c r="I139" s="354"/>
      <c r="J139" s="354"/>
      <c r="K139" s="354"/>
      <c r="L139" s="354"/>
      <c r="M139" s="354"/>
      <c r="N139" s="354"/>
      <c r="O139" s="354"/>
      <c r="P139" s="89"/>
      <c r="Q139" s="115"/>
      <c r="R139" s="115"/>
      <c r="IZ139" s="2"/>
    </row>
    <row r="140" spans="1:260" s="32" customFormat="1" ht="10.5" customHeight="1">
      <c r="A140" s="329"/>
      <c r="B140" s="329"/>
      <c r="C140" s="329"/>
      <c r="D140" s="329"/>
      <c r="E140" s="329"/>
      <c r="F140" s="329"/>
      <c r="G140" s="329"/>
      <c r="H140" s="329"/>
      <c r="I140" s="329"/>
      <c r="J140" s="329"/>
      <c r="K140" s="329"/>
      <c r="L140" s="329"/>
      <c r="M140" s="329"/>
      <c r="N140" s="329"/>
      <c r="O140" s="329"/>
      <c r="P140" s="89"/>
      <c r="Q140" s="89"/>
      <c r="R140" s="113"/>
      <c r="IZ140" s="2"/>
    </row>
    <row r="141" spans="1:260" ht="18.75" customHeight="1">
      <c r="A141" s="348" t="s">
        <v>73</v>
      </c>
      <c r="B141" s="348" t="s">
        <v>27</v>
      </c>
      <c r="C141" s="348"/>
      <c r="D141" s="348"/>
      <c r="E141" s="364" t="s">
        <v>131</v>
      </c>
      <c r="F141" s="364"/>
      <c r="G141" s="364" t="s">
        <v>30</v>
      </c>
      <c r="H141" s="366" t="s">
        <v>128</v>
      </c>
      <c r="I141" s="366"/>
      <c r="J141" s="366"/>
      <c r="K141" s="366"/>
      <c r="L141" s="366"/>
      <c r="M141" s="366"/>
      <c r="N141" s="366"/>
      <c r="O141" s="366"/>
      <c r="P141" s="89"/>
      <c r="Q141" s="89"/>
      <c r="R141" s="96"/>
      <c r="S141" s="18"/>
      <c r="T141" s="18"/>
      <c r="U141" s="18"/>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row>
    <row r="142" spans="1:260" ht="70.5" customHeight="1">
      <c r="A142" s="348"/>
      <c r="B142" s="348"/>
      <c r="C142" s="348"/>
      <c r="D142" s="348"/>
      <c r="E142" s="364"/>
      <c r="F142" s="364"/>
      <c r="G142" s="364"/>
      <c r="H142" s="246" t="s">
        <v>138</v>
      </c>
      <c r="I142" s="139" t="s">
        <v>112</v>
      </c>
      <c r="J142" s="138" t="s">
        <v>129</v>
      </c>
      <c r="K142" s="138" t="s">
        <v>31</v>
      </c>
      <c r="L142" s="139" t="s">
        <v>123</v>
      </c>
      <c r="M142" s="139" t="s">
        <v>124</v>
      </c>
      <c r="N142" s="139" t="s">
        <v>125</v>
      </c>
      <c r="O142" s="114" t="s">
        <v>115</v>
      </c>
      <c r="P142" s="89"/>
      <c r="Q142" s="89"/>
      <c r="R142" s="97"/>
      <c r="S142" s="19"/>
      <c r="V142" s="112"/>
      <c r="W142" s="19"/>
      <c r="X142" s="19"/>
      <c r="Y142" s="19"/>
      <c r="Z142" s="112"/>
      <c r="AA142" s="19"/>
      <c r="AB142" s="19"/>
      <c r="AC142" s="19"/>
      <c r="AD142" s="112"/>
      <c r="AE142" s="19"/>
      <c r="AF142" s="19"/>
      <c r="AG142" s="19"/>
      <c r="AH142" s="112"/>
      <c r="AI142" s="19"/>
      <c r="AJ142" s="19"/>
      <c r="AK142" s="19"/>
      <c r="AL142" s="112"/>
      <c r="AM142" s="19"/>
      <c r="AN142" s="19"/>
      <c r="AO142" s="19"/>
      <c r="AP142" s="112"/>
      <c r="AQ142" s="19"/>
      <c r="AR142" s="19"/>
      <c r="AS142" s="19"/>
      <c r="AT142" s="112"/>
      <c r="AU142" s="19"/>
      <c r="AV142" s="19"/>
      <c r="AW142" s="19"/>
      <c r="AX142" s="112"/>
      <c r="AY142" s="19"/>
      <c r="AZ142" s="19"/>
      <c r="BA142" s="19"/>
      <c r="BB142" s="112"/>
      <c r="BC142" s="19"/>
      <c r="BD142" s="19"/>
      <c r="BE142" s="19"/>
      <c r="BF142" s="363"/>
    </row>
    <row r="143" spans="1:260" ht="15" customHeight="1">
      <c r="A143" s="348"/>
      <c r="B143" s="380"/>
      <c r="C143" s="380"/>
      <c r="D143" s="380"/>
      <c r="E143" s="380"/>
      <c r="F143" s="380"/>
      <c r="G143" s="302"/>
      <c r="H143" s="302"/>
      <c r="I143" s="302"/>
      <c r="J143" s="302"/>
      <c r="K143" s="249"/>
      <c r="L143" s="302"/>
      <c r="M143" s="302"/>
      <c r="N143" s="303"/>
      <c r="O143" s="241">
        <f t="shared" ref="O143:O152" si="19">M143*N143</f>
        <v>0</v>
      </c>
      <c r="P143" s="89"/>
      <c r="Q143" s="89"/>
      <c r="R143" s="98"/>
      <c r="S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row>
    <row r="144" spans="1:260" ht="12.75" customHeight="1">
      <c r="A144" s="348"/>
      <c r="B144" s="380"/>
      <c r="C144" s="380"/>
      <c r="D144" s="380"/>
      <c r="E144" s="380"/>
      <c r="F144" s="380"/>
      <c r="G144" s="302"/>
      <c r="H144" s="302"/>
      <c r="I144" s="302"/>
      <c r="J144" s="302"/>
      <c r="K144" s="249"/>
      <c r="L144" s="302"/>
      <c r="M144" s="302"/>
      <c r="N144" s="303"/>
      <c r="O144" s="241">
        <f t="shared" si="19"/>
        <v>0</v>
      </c>
      <c r="P144" s="89"/>
      <c r="Q144" s="89"/>
      <c r="R144" s="98"/>
      <c r="S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row>
    <row r="145" spans="1:58" ht="15" customHeight="1">
      <c r="A145" s="348"/>
      <c r="B145" s="380"/>
      <c r="C145" s="380"/>
      <c r="D145" s="380"/>
      <c r="E145" s="380"/>
      <c r="F145" s="380"/>
      <c r="G145" s="302"/>
      <c r="H145" s="302"/>
      <c r="I145" s="302"/>
      <c r="J145" s="302"/>
      <c r="K145" s="249"/>
      <c r="L145" s="302"/>
      <c r="M145" s="302"/>
      <c r="N145" s="303"/>
      <c r="O145" s="241">
        <f t="shared" si="19"/>
        <v>0</v>
      </c>
      <c r="P145" s="89"/>
      <c r="Q145" s="89"/>
      <c r="R145" s="98"/>
      <c r="S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row>
    <row r="146" spans="1:58" ht="15" customHeight="1">
      <c r="A146" s="348"/>
      <c r="B146" s="380"/>
      <c r="C146" s="380"/>
      <c r="D146" s="380"/>
      <c r="E146" s="380"/>
      <c r="F146" s="380"/>
      <c r="G146" s="302"/>
      <c r="H146" s="302"/>
      <c r="I146" s="302"/>
      <c r="J146" s="302"/>
      <c r="K146" s="249"/>
      <c r="L146" s="302"/>
      <c r="M146" s="302"/>
      <c r="N146" s="303"/>
      <c r="O146" s="241">
        <f t="shared" si="19"/>
        <v>0</v>
      </c>
      <c r="P146" s="89"/>
      <c r="Q146" s="89"/>
      <c r="R146" s="98"/>
      <c r="S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row>
    <row r="147" spans="1:58" ht="15" customHeight="1">
      <c r="A147" s="348"/>
      <c r="B147" s="380"/>
      <c r="C147" s="380"/>
      <c r="D147" s="380"/>
      <c r="E147" s="380"/>
      <c r="F147" s="380"/>
      <c r="G147" s="302"/>
      <c r="H147" s="302"/>
      <c r="I147" s="302"/>
      <c r="J147" s="302"/>
      <c r="K147" s="249"/>
      <c r="L147" s="302"/>
      <c r="M147" s="302"/>
      <c r="N147" s="303"/>
      <c r="O147" s="241">
        <f t="shared" si="19"/>
        <v>0</v>
      </c>
      <c r="P147" s="89"/>
      <c r="Q147" s="89"/>
      <c r="R147" s="98"/>
      <c r="S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row>
    <row r="148" spans="1:58" ht="15" customHeight="1">
      <c r="A148" s="348"/>
      <c r="B148" s="380"/>
      <c r="C148" s="380"/>
      <c r="D148" s="380"/>
      <c r="E148" s="380"/>
      <c r="F148" s="380"/>
      <c r="G148" s="302"/>
      <c r="H148" s="302"/>
      <c r="I148" s="302"/>
      <c r="J148" s="302"/>
      <c r="K148" s="249"/>
      <c r="L148" s="302"/>
      <c r="M148" s="302"/>
      <c r="N148" s="303"/>
      <c r="O148" s="241">
        <f t="shared" si="19"/>
        <v>0</v>
      </c>
      <c r="P148" s="89"/>
      <c r="Q148" s="89"/>
      <c r="R148" s="98"/>
      <c r="S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row>
    <row r="149" spans="1:58" ht="15" customHeight="1">
      <c r="A149" s="348"/>
      <c r="B149" s="380"/>
      <c r="C149" s="380"/>
      <c r="D149" s="380"/>
      <c r="E149" s="380"/>
      <c r="F149" s="380"/>
      <c r="G149" s="302"/>
      <c r="H149" s="302"/>
      <c r="I149" s="302"/>
      <c r="J149" s="302"/>
      <c r="K149" s="249"/>
      <c r="L149" s="302"/>
      <c r="M149" s="302"/>
      <c r="N149" s="303"/>
      <c r="O149" s="241">
        <f t="shared" si="19"/>
        <v>0</v>
      </c>
      <c r="P149" s="89"/>
      <c r="Q149" s="89"/>
      <c r="R149" s="98"/>
      <c r="S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row>
    <row r="150" spans="1:58" ht="15" customHeight="1">
      <c r="A150" s="348"/>
      <c r="B150" s="380"/>
      <c r="C150" s="380"/>
      <c r="D150" s="380"/>
      <c r="E150" s="380"/>
      <c r="F150" s="380"/>
      <c r="G150" s="302"/>
      <c r="H150" s="302"/>
      <c r="I150" s="302"/>
      <c r="J150" s="302"/>
      <c r="K150" s="249"/>
      <c r="L150" s="302"/>
      <c r="M150" s="302"/>
      <c r="N150" s="303"/>
      <c r="O150" s="241">
        <f t="shared" si="19"/>
        <v>0</v>
      </c>
      <c r="P150" s="89"/>
      <c r="Q150" s="89"/>
      <c r="R150" s="98"/>
      <c r="S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row>
    <row r="151" spans="1:58" ht="15" customHeight="1">
      <c r="A151" s="348"/>
      <c r="B151" s="380"/>
      <c r="C151" s="380"/>
      <c r="D151" s="380"/>
      <c r="E151" s="380"/>
      <c r="F151" s="380"/>
      <c r="G151" s="302"/>
      <c r="H151" s="302"/>
      <c r="I151" s="302"/>
      <c r="J151" s="302"/>
      <c r="K151" s="249"/>
      <c r="L151" s="302"/>
      <c r="M151" s="302"/>
      <c r="N151" s="303"/>
      <c r="O151" s="241">
        <f t="shared" si="19"/>
        <v>0</v>
      </c>
      <c r="P151" s="89"/>
      <c r="Q151" s="89"/>
      <c r="R151" s="98"/>
      <c r="S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row>
    <row r="152" spans="1:58" ht="15" customHeight="1">
      <c r="A152" s="348"/>
      <c r="B152" s="380"/>
      <c r="C152" s="380"/>
      <c r="D152" s="380"/>
      <c r="E152" s="380"/>
      <c r="F152" s="380"/>
      <c r="G152" s="302"/>
      <c r="H152" s="302"/>
      <c r="I152" s="302"/>
      <c r="J152" s="302"/>
      <c r="K152" s="249"/>
      <c r="L152" s="302"/>
      <c r="M152" s="302"/>
      <c r="N152" s="303"/>
      <c r="O152" s="241">
        <f t="shared" si="19"/>
        <v>0</v>
      </c>
      <c r="P152" s="89"/>
      <c r="Q152" s="89"/>
      <c r="R152" s="98"/>
      <c r="S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row>
    <row r="153" spans="1:58">
      <c r="A153" s="52" t="s">
        <v>32</v>
      </c>
      <c r="B153" s="242"/>
      <c r="C153" s="242"/>
      <c r="D153" s="242"/>
      <c r="E153" s="242"/>
      <c r="F153" s="242"/>
      <c r="G153" s="242"/>
      <c r="H153" s="236"/>
      <c r="I153" s="242"/>
      <c r="J153" s="242"/>
      <c r="K153" s="242"/>
      <c r="L153" s="242"/>
      <c r="M153" s="242"/>
      <c r="N153" s="242"/>
      <c r="O153" s="239">
        <f>SUM(O143:O152)</f>
        <v>0</v>
      </c>
      <c r="P153" s="89"/>
      <c r="Q153" s="89"/>
      <c r="R153" s="95"/>
      <c r="S153" s="22"/>
      <c r="T153" s="21"/>
      <c r="U153" s="21"/>
      <c r="V153" s="22"/>
      <c r="W153" s="21"/>
      <c r="X153" s="21"/>
      <c r="Y153" s="22"/>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row>
    <row r="154" spans="1:58" ht="76.5" customHeight="1">
      <c r="A154" s="50"/>
      <c r="B154" s="114"/>
      <c r="C154" s="114" t="str">
        <f t="shared" ref="C154:H154" si="20">C60</f>
        <v>WP1</v>
      </c>
      <c r="D154" s="114" t="str">
        <f t="shared" si="20"/>
        <v>WP2</v>
      </c>
      <c r="E154" s="114" t="str">
        <f t="shared" si="20"/>
        <v>WP3</v>
      </c>
      <c r="F154" s="114" t="str">
        <f t="shared" si="20"/>
        <v>WP4</v>
      </c>
      <c r="G154" s="114" t="str">
        <f t="shared" si="20"/>
        <v>WP5</v>
      </c>
      <c r="H154" s="114" t="str">
        <f t="shared" si="20"/>
        <v>WP6</v>
      </c>
      <c r="I154" s="114" t="s">
        <v>32</v>
      </c>
      <c r="J154" s="89"/>
      <c r="K154" s="89"/>
      <c r="L154" s="89"/>
      <c r="M154" s="89"/>
      <c r="N154" s="89"/>
      <c r="O154" s="89"/>
      <c r="P154" s="89"/>
      <c r="Q154" s="89"/>
      <c r="R154" s="89"/>
      <c r="V154" s="112"/>
      <c r="X154" s="18"/>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row>
    <row r="155" spans="1:58" ht="13.5" customHeight="1">
      <c r="A155" s="114"/>
      <c r="B155" s="76"/>
      <c r="C155" s="76"/>
      <c r="D155" s="76"/>
      <c r="E155" s="76"/>
      <c r="F155" s="76"/>
      <c r="G155" s="76"/>
      <c r="H155" s="76"/>
      <c r="I155" s="87">
        <f>B155</f>
        <v>0</v>
      </c>
      <c r="J155" s="89"/>
      <c r="K155" s="89"/>
      <c r="L155" s="89"/>
      <c r="M155" s="89"/>
      <c r="N155" s="89"/>
      <c r="O155" s="89"/>
      <c r="P155" s="89"/>
      <c r="Q155" s="89"/>
      <c r="R155" s="89"/>
      <c r="V155" s="112"/>
      <c r="X155" s="24"/>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row>
    <row r="156" spans="1:58" ht="13.5" customHeight="1">
      <c r="A156" s="114" t="str">
        <f t="shared" ref="A156:A162" si="21">A62</f>
        <v>P1</v>
      </c>
      <c r="B156" s="76"/>
      <c r="C156" s="51">
        <f>SUMPRODUCT(($J$143:$J$152="P1")*($I$143:$I$152&lt;&gt;"")*($I$143:$I$152="WP1")*($O$143:$O$152))</f>
        <v>0</v>
      </c>
      <c r="D156" s="51">
        <f>SUMPRODUCT(($J$143:$J$152="P1")*($I$143:$I$152&lt;&gt;"")*($I$143:$I$152="WP2")*($O$143:$O$152))</f>
        <v>0</v>
      </c>
      <c r="E156" s="51">
        <f>SUMPRODUCT(($J$143:$J$152="P1")*($I$143:$I$152&lt;&gt;"")*($I$143:$I$152="WP3")*($O$143:$O$152))</f>
        <v>0</v>
      </c>
      <c r="F156" s="51">
        <f>SUMPRODUCT(($J$143:$J$152="P1")*($I$143:$I$152&lt;&gt;"")*($I$143:$I$152="WP4")*($O$143:$O$152))</f>
        <v>0</v>
      </c>
      <c r="G156" s="51">
        <f>SUMPRODUCT(($J$143:$J$152="P1")*($I$143:$I$152&lt;&gt;"")*($I$143:$I$152="WP5")*($O$143:$O$152))</f>
        <v>0</v>
      </c>
      <c r="H156" s="51">
        <f>SUMPRODUCT(($J$143:$J$152="P1")*($I$143:$I$152&lt;&gt;"")*($I$143:$I$152="WP6")*($O$143:$O$152))</f>
        <v>0</v>
      </c>
      <c r="I156" s="87">
        <f>SUM(C156:H156)</f>
        <v>0</v>
      </c>
      <c r="J156" s="89"/>
      <c r="K156" s="89"/>
      <c r="L156" s="89"/>
      <c r="M156" s="89"/>
      <c r="N156" s="89"/>
      <c r="O156" s="89"/>
      <c r="P156" s="89"/>
      <c r="Q156" s="89"/>
      <c r="R156" s="89"/>
      <c r="V156" s="112"/>
      <c r="X156" s="24"/>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row>
    <row r="157" spans="1:58" ht="13.5" customHeight="1">
      <c r="A157" s="114" t="str">
        <f t="shared" si="21"/>
        <v>P2</v>
      </c>
      <c r="B157" s="76"/>
      <c r="C157" s="51">
        <f>SUMPRODUCT(($J$143:$J$152="P2")*($I$143:$I$152&lt;&gt;"")*($I$143:$I$152="WP1")*($O$143:$O$152))</f>
        <v>0</v>
      </c>
      <c r="D157" s="51">
        <f>SUMPRODUCT(($J$143:$J$152="P2")*($I$143:$I$152&lt;&gt;"")*($I$143:$I$152="WP2")*($O$143:$O$152))</f>
        <v>0</v>
      </c>
      <c r="E157" s="51">
        <f>SUMPRODUCT(($J$143:$J$152="P2")*($I$143:$I$152&lt;&gt;"")*($I$143:$I$152="WP3")*($O$143:$O$152))</f>
        <v>0</v>
      </c>
      <c r="F157" s="51">
        <f>SUMPRODUCT(($J$143:$J$152="P2")*($I$143:$I$152&lt;&gt;"")*($I$143:$I$152="WP4")*($O$143:$O$152))</f>
        <v>0</v>
      </c>
      <c r="G157" s="51">
        <f>SUMPRODUCT(($J$143:$J$152="P2")*($I$143:$I$152&lt;&gt;"")*($I$143:$I$152="WP5")*($O$143:$O$152))</f>
        <v>0</v>
      </c>
      <c r="H157" s="51">
        <f>SUMPRODUCT(($J$143:$J$152="P2")*($I$143:$I$152&lt;&gt;"")*($I$143:$I$152="WP6")*($O$143:$O$152))</f>
        <v>0</v>
      </c>
      <c r="I157" s="87">
        <f t="shared" ref="I157:I162" si="22">SUM(C157:H157)</f>
        <v>0</v>
      </c>
      <c r="J157" s="89"/>
      <c r="K157" s="89"/>
      <c r="L157" s="89"/>
      <c r="M157" s="89"/>
      <c r="N157" s="368" t="str">
        <f>IF(I163=O153,"OK","ERRORE - Seleziona una delle opzioni WP e/o Periodo per ogni voce di spesa / ERROR -  Select one of the option WP and/or Period per each single budget line!")</f>
        <v>OK</v>
      </c>
      <c r="O157" s="368"/>
      <c r="P157" s="89"/>
      <c r="Q157" s="89"/>
      <c r="R157" s="89"/>
      <c r="V157" s="112"/>
      <c r="X157" s="24"/>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row>
    <row r="158" spans="1:58" ht="13.5" customHeight="1">
      <c r="A158" s="114" t="str">
        <f t="shared" si="21"/>
        <v>P3</v>
      </c>
      <c r="B158" s="76"/>
      <c r="C158" s="51">
        <f>SUMPRODUCT(($J$143:$J$152="P3")*($I$143:$I$152&lt;&gt;"")*($I$143:$I$152="WP1")*($O$143:$O$152))</f>
        <v>0</v>
      </c>
      <c r="D158" s="51">
        <f>SUMPRODUCT(($J$143:$J$152="P3")*($I$143:$I$152&lt;&gt;"")*($I$143:$I$152="WP2")*($O$143:$O$152))</f>
        <v>0</v>
      </c>
      <c r="E158" s="51">
        <f>SUMPRODUCT(($J$143:$J$152="P3")*($I$143:$I$152&lt;&gt;"")*($I$143:$I$152="WP3")*($O$143:$O$152))</f>
        <v>0</v>
      </c>
      <c r="F158" s="51">
        <f>SUMPRODUCT(($J$143:$J$152="P3")*($I$143:$I$152&lt;&gt;"")*($I$143:$I$152="WP4")*($O$143:$O$152))</f>
        <v>0</v>
      </c>
      <c r="G158" s="51">
        <f>SUMPRODUCT(($J$143:$J$152="P3")*($I$143:$I$152&lt;&gt;"")*($I$143:$I$152="WP5")*($O$143:$O$152))</f>
        <v>0</v>
      </c>
      <c r="H158" s="51">
        <f>SUMPRODUCT(($J$143:$J$152="P3")*($I$143:$I$152&lt;&gt;"")*($I$143:$I$152="WP6")*($O$143:$O$152))</f>
        <v>0</v>
      </c>
      <c r="I158" s="87">
        <f t="shared" si="22"/>
        <v>0</v>
      </c>
      <c r="J158" s="89"/>
      <c r="K158" s="89"/>
      <c r="L158" s="89"/>
      <c r="M158" s="89"/>
      <c r="N158" s="368"/>
      <c r="O158" s="368"/>
      <c r="P158" s="89"/>
      <c r="Q158" s="89"/>
      <c r="R158" s="89"/>
      <c r="V158" s="112"/>
      <c r="X158" s="24"/>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row>
    <row r="159" spans="1:58" ht="13.5" customHeight="1">
      <c r="A159" s="114" t="str">
        <f t="shared" si="21"/>
        <v>P4</v>
      </c>
      <c r="B159" s="76"/>
      <c r="C159" s="51">
        <f>SUMPRODUCT(($J$143:$J$152="P4")*($I$143:$I$152&lt;&gt;"")*($I$143:$I$152="WP1")*($O$143:$O$152))</f>
        <v>0</v>
      </c>
      <c r="D159" s="51">
        <f>SUMPRODUCT(($J$143:$J$152="P4")*($I$143:$I$152&lt;&gt;"")*($I$143:$I$152="WP2")*($O$143:$O$152))</f>
        <v>0</v>
      </c>
      <c r="E159" s="51">
        <f>SUMPRODUCT(($J$143:$J$152="P4")*($I$143:$I$152&lt;&gt;"")*($I$143:$I$152="WP3")*($O$143:$O$152))</f>
        <v>0</v>
      </c>
      <c r="F159" s="51">
        <f>SUMPRODUCT(($J$143:$J$152="P4")*($I$143:$I$152&lt;&gt;"")*($I$143:$I$152="WP4")*($O$143:$O$152))</f>
        <v>0</v>
      </c>
      <c r="G159" s="51">
        <f>SUMPRODUCT(($J$143:$J$152="P4")*($I$143:$I$152&lt;&gt;"")*($I$143:$I$152="WP5")*($O$143:$O$152))</f>
        <v>0</v>
      </c>
      <c r="H159" s="51">
        <f>SUMPRODUCT(($J$143:$J$152="P4")*($I$143:$I$152&lt;&gt;"")*($I$143:$I$152="WP6")*($O$143:$O$152))</f>
        <v>0</v>
      </c>
      <c r="I159" s="87">
        <f t="shared" si="22"/>
        <v>0</v>
      </c>
      <c r="J159" s="89"/>
      <c r="K159" s="89"/>
      <c r="L159" s="89"/>
      <c r="M159" s="89"/>
      <c r="N159" s="368"/>
      <c r="O159" s="368"/>
      <c r="P159" s="89"/>
      <c r="Q159" s="89"/>
      <c r="R159" s="89"/>
      <c r="V159" s="112"/>
      <c r="X159" s="24"/>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row>
    <row r="160" spans="1:58" ht="13.5" customHeight="1">
      <c r="A160" s="114" t="str">
        <f t="shared" si="21"/>
        <v>P5</v>
      </c>
      <c r="B160" s="76"/>
      <c r="C160" s="51">
        <f>SUMPRODUCT(($J$143:$J$152="P5")*($I$143:$I$152&lt;&gt;"")*($I$143:$I$152="WP1")*($O$143:$O$152))</f>
        <v>0</v>
      </c>
      <c r="D160" s="51">
        <f>SUMPRODUCT(($J$143:$J$152="P5")*($I$143:$I$152&lt;&gt;"")*($I$143:$I$152="WP2")*($O$143:$O$152))</f>
        <v>0</v>
      </c>
      <c r="E160" s="51">
        <f>SUMPRODUCT(($J$143:$J$152="P5")*($I$143:$I$152&lt;&gt;"")*($I$143:$I$152="WP3")*($O$143:$O$152))</f>
        <v>0</v>
      </c>
      <c r="F160" s="51">
        <f>SUMPRODUCT(($J$143:$J$152="P5")*($I$143:$I$152&lt;&gt;"")*($I$143:$I$152="WP4")*($O$143:$O$152))</f>
        <v>0</v>
      </c>
      <c r="G160" s="51">
        <f>SUMPRODUCT(($J$143:$J$152="P5")*($I$143:$I$152&lt;&gt;"")*($I$143:$I$152="WP5")*($O$143:$O$152))</f>
        <v>0</v>
      </c>
      <c r="H160" s="51">
        <f>SUMPRODUCT(($J$143:$J$152="P5")*($I$143:$I$152&lt;&gt;"")*($I$143:$I$152="WP6")*($O$143:$O$152))</f>
        <v>0</v>
      </c>
      <c r="I160" s="87">
        <f t="shared" si="22"/>
        <v>0</v>
      </c>
      <c r="J160" s="89"/>
      <c r="K160" s="89"/>
      <c r="L160" s="89"/>
      <c r="M160" s="89"/>
      <c r="N160" s="368"/>
      <c r="O160" s="368"/>
      <c r="P160" s="89"/>
      <c r="Q160" s="89"/>
      <c r="R160" s="89"/>
      <c r="V160" s="112"/>
      <c r="X160" s="24"/>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row>
    <row r="161" spans="1:260" ht="13.5" customHeight="1">
      <c r="A161" s="114" t="str">
        <f t="shared" si="21"/>
        <v>P6</v>
      </c>
      <c r="B161" s="76"/>
      <c r="C161" s="51">
        <f>SUMPRODUCT(($J$143:$J$152="P6")*($I$143:$I$152&lt;&gt;"")*($I$143:$I$152="WP1")*($O$143:$O$152))</f>
        <v>0</v>
      </c>
      <c r="D161" s="51">
        <f>SUMPRODUCT(($J$143:$J$152="P6")*($I$143:$I$152&lt;&gt;"")*($I$143:$I$152="WP2")*($O$143:$O$152))</f>
        <v>0</v>
      </c>
      <c r="E161" s="51">
        <f>SUMPRODUCT(($J$143:$J$152="P6")*($I$143:$I$152&lt;&gt;"")*($I$143:$I$152="WP3")*($O$143:$O$152))</f>
        <v>0</v>
      </c>
      <c r="F161" s="51">
        <f>SUMPRODUCT(($J$143:$J$152="P6")*($I$143:$I$152&lt;&gt;"")*($I$143:$I$152="WP4")*($O$143:$O$152))</f>
        <v>0</v>
      </c>
      <c r="G161" s="51">
        <f>SUMPRODUCT(($J$143:$J$152="P6")*($I$143:$I$152&lt;&gt;"")*($I$143:$I$152="WP5")*($O$143:$O$152))</f>
        <v>0</v>
      </c>
      <c r="H161" s="51">
        <f>SUMPRODUCT(($J$143:$J$152="P6")*($I$143:$I$152&lt;&gt;"")*($I$143:$I$152="WP6")*($O$143:$O$152))</f>
        <v>0</v>
      </c>
      <c r="I161" s="87">
        <f t="shared" si="22"/>
        <v>0</v>
      </c>
      <c r="J161" s="89"/>
      <c r="K161" s="89"/>
      <c r="L161" s="89"/>
      <c r="M161" s="89"/>
      <c r="N161" s="368"/>
      <c r="O161" s="368"/>
      <c r="P161" s="89"/>
      <c r="Q161" s="89"/>
      <c r="R161" s="89"/>
      <c r="V161" s="112"/>
      <c r="X161" s="24"/>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2"/>
      <c r="AY161" s="112"/>
      <c r="AZ161" s="112"/>
      <c r="BA161" s="112"/>
      <c r="BB161" s="112"/>
      <c r="BC161" s="112"/>
      <c r="BD161" s="112"/>
      <c r="BE161" s="112"/>
      <c r="BF161" s="112"/>
    </row>
    <row r="162" spans="1:260" ht="13.5" customHeight="1">
      <c r="A162" s="114" t="str">
        <f t="shared" si="21"/>
        <v>P7</v>
      </c>
      <c r="B162" s="76"/>
      <c r="C162" s="51">
        <f>SUMPRODUCT(($J$143:$J$152="P7")*($I$143:$I$152&lt;&gt;"")*($I$143:$I$152="WP1")*($O$143:$O$152))</f>
        <v>0</v>
      </c>
      <c r="D162" s="51">
        <f>SUMPRODUCT(($J$143:$J$152="P7")*($I$143:$I$152&lt;&gt;"")*($I$143:$I$152="WP2")*($O$143:$O$152))</f>
        <v>0</v>
      </c>
      <c r="E162" s="51">
        <f>SUMPRODUCT(($J$143:$J$152="P7")*($I$143:$I$152&lt;&gt;"")*($I$143:$I$152="WP3")*($O$143:$O$152))</f>
        <v>0</v>
      </c>
      <c r="F162" s="51">
        <f>SUMPRODUCT(($J$143:$J$152="P7")*($I$143:$I$152&lt;&gt;"")*($I$143:$I$152="WP4")*($O$143:$O$152))</f>
        <v>0</v>
      </c>
      <c r="G162" s="51">
        <f>SUMPRODUCT(($J$143:$J$152="P7")*($I$143:$I$152&lt;&gt;"")*($I$143:$I$152="WP5")*($O$143:$O$152))</f>
        <v>0</v>
      </c>
      <c r="H162" s="51">
        <f>SUMPRODUCT(($J$143:$J$152="P7")*($I$143:$I$152&lt;&gt;"")*($I$143:$I$152="WP6")*($O$143:$O$152))</f>
        <v>0</v>
      </c>
      <c r="I162" s="87">
        <f t="shared" si="22"/>
        <v>0</v>
      </c>
      <c r="J162" s="89"/>
      <c r="K162" s="89"/>
      <c r="L162" s="89"/>
      <c r="M162" s="89"/>
      <c r="N162" s="368"/>
      <c r="O162" s="368"/>
      <c r="P162" s="89"/>
      <c r="Q162" s="89"/>
      <c r="R162" s="89"/>
      <c r="V162" s="112"/>
      <c r="X162" s="24"/>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2"/>
      <c r="AY162" s="112"/>
      <c r="AZ162" s="112"/>
      <c r="BA162" s="112"/>
      <c r="BB162" s="112"/>
      <c r="BC162" s="112"/>
      <c r="BD162" s="112"/>
      <c r="BE162" s="112"/>
      <c r="BF162" s="112"/>
    </row>
    <row r="163" spans="1:260" ht="13.5" customHeight="1">
      <c r="A163" s="52" t="s">
        <v>32</v>
      </c>
      <c r="B163" s="77"/>
      <c r="C163" s="53">
        <f t="shared" ref="C163:H163" si="23">SUM(C$155:C$162)</f>
        <v>0</v>
      </c>
      <c r="D163" s="53">
        <f t="shared" si="23"/>
        <v>0</v>
      </c>
      <c r="E163" s="53">
        <f t="shared" si="23"/>
        <v>0</v>
      </c>
      <c r="F163" s="53">
        <f t="shared" si="23"/>
        <v>0</v>
      </c>
      <c r="G163" s="53">
        <f t="shared" si="23"/>
        <v>0</v>
      </c>
      <c r="H163" s="53">
        <f t="shared" si="23"/>
        <v>0</v>
      </c>
      <c r="I163" s="85">
        <f>SUM(I155:I162)</f>
        <v>0</v>
      </c>
      <c r="J163" s="89"/>
      <c r="K163" s="89"/>
      <c r="L163" s="89"/>
      <c r="M163" s="89"/>
      <c r="N163" s="368"/>
      <c r="O163" s="368"/>
      <c r="P163" s="89"/>
      <c r="Q163" s="89"/>
      <c r="R163" s="89"/>
      <c r="V163" s="112"/>
      <c r="X163" s="24"/>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2"/>
      <c r="AY163" s="112"/>
      <c r="AZ163" s="112"/>
      <c r="BA163" s="112"/>
      <c r="BB163" s="112"/>
      <c r="BC163" s="112"/>
      <c r="BD163" s="112"/>
      <c r="BE163" s="112"/>
      <c r="BF163" s="112"/>
    </row>
    <row r="164" spans="1:260" ht="18.75" customHeight="1">
      <c r="A164" s="52" t="s">
        <v>51</v>
      </c>
      <c r="B164" s="77"/>
      <c r="C164" s="53">
        <f>SUMPRODUCT(($I$143:$I$152="WP2")*($K$143:$K$152&lt;&gt;"")*($K$143:$K$152="fuori area / outside the area")*($O$143:$O$152))</f>
        <v>0</v>
      </c>
      <c r="D164" s="53">
        <f>SUMPRODUCT(($I$143:$I$152="WP3")*($K$143:$K$152&lt;&gt;"")*($K$143:$K$152="fuori area / outside the area")*($O$143:$O$152))</f>
        <v>0</v>
      </c>
      <c r="E164" s="53">
        <f>SUMPRODUCT(($I$143:$I$152="WP3")*($K$143:$K$152&lt;&gt;"")*($K$143:$K$152="fuori area / outside the area")*($O$143:$O$152))</f>
        <v>0</v>
      </c>
      <c r="F164" s="53">
        <f>SUMPRODUCT(($I$143:$I$152="WP4")*($K$143:$K$152&lt;&gt;"")*($K$143:$K$152="fuori area / outside the area")*($O$143:$O$152))</f>
        <v>0</v>
      </c>
      <c r="G164" s="53">
        <f>SUMPRODUCT(($I$143:$I$152="WP5")*($K$143:$K$152&lt;&gt;"")*($K$143:$K$152="fuori area / outside the area")*($O$143:$O$152))</f>
        <v>0</v>
      </c>
      <c r="H164" s="53">
        <f>SUMPRODUCT(($I$143:$I$152="WP6")*($K$143:$K$152&lt;&gt;"")*($K$143:$K$152="fuori area / outside the area")*($O$143:$O$152))</f>
        <v>0</v>
      </c>
      <c r="I164" s="85">
        <f>SUM(C164:H164)</f>
        <v>0</v>
      </c>
      <c r="J164" s="89"/>
      <c r="K164" s="89"/>
      <c r="L164" s="89"/>
      <c r="M164" s="89"/>
      <c r="N164" s="89"/>
      <c r="O164" s="89"/>
      <c r="P164" s="89"/>
      <c r="Q164" s="89"/>
      <c r="R164" s="89"/>
      <c r="S164" s="25"/>
      <c r="T164" s="25"/>
      <c r="U164" s="25"/>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row>
    <row r="165" spans="1:260" ht="39" customHeight="1">
      <c r="A165" s="52" t="s">
        <v>155</v>
      </c>
      <c r="B165" s="77"/>
      <c r="C165" s="53">
        <f>SUMPRODUCT(($I$143:$I$152="WP1")*($H$143:$H$152&lt;&gt;"")*($H$143:$H$152="SI/YES")*($O$143:$O$152))</f>
        <v>0</v>
      </c>
      <c r="D165" s="53">
        <f>SUMPRODUCT(($I$143:$I$152="WP2")*($H$143:$H$152&lt;&gt;"")*($H$143:$H$152="SI/YES")*($O$143:$O$152))</f>
        <v>0</v>
      </c>
      <c r="E165" s="53">
        <f>SUMPRODUCT(($I$143:$I$152="WP3")*($H$143:$H$152&lt;&gt;"")*($H$143:$H$152="SI/YES")*($O$143:$O$152))</f>
        <v>0</v>
      </c>
      <c r="F165" s="53">
        <f>SUMPRODUCT(($I$143:$I$152="WP4")*($H$143:$H$152&lt;&gt;"")*($H$143:$H$152="SI/YES")*($O$143:$O$152))</f>
        <v>0</v>
      </c>
      <c r="G165" s="53">
        <f>SUMPRODUCT(($I$143:$I$152="WP5")*($H$143:$H$152&lt;&gt;"")*($H$143:$H$152="SI/YES")*($O$143:$O$152))</f>
        <v>0</v>
      </c>
      <c r="H165" s="53">
        <f>SUMPRODUCT(($I$143:$I$152="WP6")*($H$143:$H$152&lt;&gt;"")*($H$143:$H$152="SI/YES")*($O$143:$O$152))</f>
        <v>0</v>
      </c>
      <c r="I165" s="85">
        <f>SUM(C165:H165)</f>
        <v>0</v>
      </c>
      <c r="J165" s="17"/>
      <c r="K165" s="17"/>
      <c r="L165" s="17"/>
      <c r="M165" s="17"/>
      <c r="N165" s="17"/>
      <c r="O165" s="17"/>
      <c r="P165" s="17"/>
      <c r="Q165" s="17"/>
      <c r="R165" s="17"/>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row>
    <row r="166" spans="1:260" ht="16.5" customHeight="1">
      <c r="A166" s="17"/>
      <c r="B166" s="17"/>
      <c r="C166" s="17"/>
      <c r="D166" s="17"/>
      <c r="E166" s="17"/>
      <c r="F166" s="17"/>
      <c r="G166" s="17"/>
      <c r="H166" s="17"/>
      <c r="I166" s="17"/>
      <c r="J166" s="17"/>
      <c r="K166" s="17"/>
      <c r="L166" s="17"/>
      <c r="M166" s="17"/>
      <c r="N166" s="17"/>
      <c r="O166" s="17"/>
      <c r="P166" s="17"/>
      <c r="Q166" s="17"/>
      <c r="R166" s="17"/>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row>
    <row r="167" spans="1:260" ht="15" customHeight="1">
      <c r="A167" s="78" t="s">
        <v>219</v>
      </c>
      <c r="B167" s="16"/>
      <c r="C167" s="16"/>
      <c r="D167" s="16"/>
      <c r="E167" s="16"/>
      <c r="F167" s="16"/>
      <c r="G167" s="16"/>
      <c r="H167" s="16"/>
      <c r="I167" s="16"/>
      <c r="J167" s="16"/>
      <c r="K167" s="16"/>
      <c r="L167" s="16"/>
      <c r="M167" s="16"/>
      <c r="N167" s="16"/>
      <c r="O167" s="1"/>
      <c r="P167" s="1"/>
      <c r="Q167" s="1"/>
      <c r="R167" s="1"/>
    </row>
    <row r="168" spans="1:260" ht="5.25" customHeight="1">
      <c r="A168" s="12"/>
      <c r="B168" s="12"/>
      <c r="C168" s="12"/>
      <c r="D168" s="12"/>
      <c r="E168" s="12"/>
      <c r="F168" s="12"/>
      <c r="G168" s="12"/>
      <c r="H168" s="12"/>
      <c r="I168" s="12"/>
      <c r="J168" s="12"/>
      <c r="K168" s="12"/>
      <c r="L168" s="12"/>
      <c r="M168" s="12"/>
      <c r="N168" s="12"/>
      <c r="O168" s="12"/>
      <c r="P168" s="12"/>
      <c r="Q168" s="12"/>
      <c r="R168" s="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row>
    <row r="169" spans="1:260" s="32" customFormat="1" ht="104.25" customHeight="1">
      <c r="A169" s="354" t="s">
        <v>192</v>
      </c>
      <c r="B169" s="354"/>
      <c r="C169" s="354"/>
      <c r="D169" s="354"/>
      <c r="E169" s="354"/>
      <c r="F169" s="354"/>
      <c r="G169" s="354"/>
      <c r="H169" s="354"/>
      <c r="I169" s="354"/>
      <c r="J169" s="354"/>
      <c r="K169" s="354"/>
      <c r="L169" s="354"/>
      <c r="M169" s="354"/>
      <c r="N169" s="354"/>
      <c r="O169" s="354"/>
      <c r="P169" s="89"/>
      <c r="Q169" s="115"/>
      <c r="R169" s="115"/>
      <c r="IZ169" s="2"/>
    </row>
    <row r="170" spans="1:260" ht="24" customHeight="1">
      <c r="A170" s="348" t="s">
        <v>224</v>
      </c>
      <c r="B170" s="348" t="s">
        <v>27</v>
      </c>
      <c r="C170" s="348"/>
      <c r="D170" s="348"/>
      <c r="E170" s="364" t="s">
        <v>131</v>
      </c>
      <c r="F170" s="364"/>
      <c r="G170" s="364" t="s">
        <v>30</v>
      </c>
      <c r="H170" s="366" t="s">
        <v>128</v>
      </c>
      <c r="I170" s="366"/>
      <c r="J170" s="366"/>
      <c r="K170" s="366"/>
      <c r="L170" s="366"/>
      <c r="M170" s="366"/>
      <c r="N170" s="366"/>
      <c r="O170" s="366"/>
      <c r="P170" s="89"/>
      <c r="Q170" s="96"/>
      <c r="R170" s="96"/>
      <c r="S170" s="18"/>
      <c r="T170" s="18"/>
      <c r="U170" s="18"/>
      <c r="V170" s="363"/>
      <c r="W170" s="363"/>
      <c r="X170" s="363"/>
      <c r="Y170" s="363"/>
      <c r="Z170" s="363"/>
      <c r="AA170" s="363"/>
      <c r="AB170" s="363"/>
      <c r="AC170" s="363"/>
      <c r="AD170" s="363"/>
      <c r="AE170" s="363"/>
      <c r="AF170" s="363"/>
      <c r="AG170" s="363"/>
      <c r="AH170" s="363"/>
      <c r="AI170" s="363"/>
      <c r="AJ170" s="363"/>
      <c r="AK170" s="363"/>
      <c r="AL170" s="363"/>
      <c r="AM170" s="363"/>
      <c r="AN170" s="363"/>
      <c r="AO170" s="363"/>
      <c r="AP170" s="363"/>
      <c r="AQ170" s="363"/>
      <c r="AR170" s="363"/>
      <c r="AS170" s="363"/>
      <c r="AT170" s="363"/>
      <c r="AU170" s="363"/>
      <c r="AV170" s="363"/>
      <c r="AW170" s="363"/>
      <c r="AX170" s="363"/>
      <c r="AY170" s="363"/>
      <c r="AZ170" s="363"/>
      <c r="BA170" s="363"/>
      <c r="BB170" s="363"/>
      <c r="BC170" s="363"/>
      <c r="BD170" s="363"/>
      <c r="BE170" s="363"/>
      <c r="BF170" s="363"/>
    </row>
    <row r="171" spans="1:260" ht="63.75" customHeight="1">
      <c r="A171" s="348"/>
      <c r="B171" s="348"/>
      <c r="C171" s="348"/>
      <c r="D171" s="348"/>
      <c r="E171" s="364"/>
      <c r="F171" s="364"/>
      <c r="G171" s="364"/>
      <c r="H171" s="246" t="s">
        <v>138</v>
      </c>
      <c r="I171" s="139" t="s">
        <v>112</v>
      </c>
      <c r="J171" s="138" t="s">
        <v>129</v>
      </c>
      <c r="K171" s="138" t="s">
        <v>31</v>
      </c>
      <c r="L171" s="139" t="s">
        <v>123</v>
      </c>
      <c r="M171" s="139" t="s">
        <v>124</v>
      </c>
      <c r="N171" s="139" t="s">
        <v>125</v>
      </c>
      <c r="O171" s="114" t="s">
        <v>115</v>
      </c>
      <c r="P171" s="89"/>
      <c r="Q171" s="97"/>
      <c r="R171" s="97"/>
      <c r="S171" s="32"/>
      <c r="V171" s="112"/>
      <c r="W171" s="19"/>
      <c r="X171" s="19"/>
      <c r="Y171" s="19"/>
      <c r="Z171" s="112"/>
      <c r="AA171" s="19"/>
      <c r="AB171" s="19"/>
      <c r="AC171" s="19"/>
      <c r="AD171" s="112"/>
      <c r="AE171" s="19"/>
      <c r="AF171" s="19"/>
      <c r="AG171" s="19"/>
      <c r="AH171" s="112"/>
      <c r="AI171" s="19"/>
      <c r="AJ171" s="19"/>
      <c r="AK171" s="19"/>
      <c r="AL171" s="112"/>
      <c r="AM171" s="19"/>
      <c r="AN171" s="19"/>
      <c r="AO171" s="19"/>
      <c r="AP171" s="112"/>
      <c r="AQ171" s="19"/>
      <c r="AR171" s="19"/>
      <c r="AS171" s="19"/>
      <c r="AT171" s="112"/>
      <c r="AU171" s="19"/>
      <c r="AV171" s="19"/>
      <c r="AW171" s="19"/>
      <c r="AX171" s="112"/>
      <c r="AY171" s="19"/>
      <c r="AZ171" s="19"/>
      <c r="BA171" s="19"/>
      <c r="BB171" s="112"/>
      <c r="BC171" s="19"/>
      <c r="BD171" s="19"/>
      <c r="BE171" s="19"/>
      <c r="BF171" s="363"/>
    </row>
    <row r="172" spans="1:260" ht="15" customHeight="1">
      <c r="A172" s="348"/>
      <c r="B172" s="380"/>
      <c r="C172" s="380"/>
      <c r="D172" s="380"/>
      <c r="E172" s="380"/>
      <c r="F172" s="380"/>
      <c r="G172" s="302"/>
      <c r="H172" s="302"/>
      <c r="I172" s="302"/>
      <c r="J172" s="302"/>
      <c r="K172" s="249"/>
      <c r="L172" s="302"/>
      <c r="M172" s="302"/>
      <c r="N172" s="303"/>
      <c r="O172" s="241">
        <f t="shared" ref="O172:O181" si="24">M172*N172</f>
        <v>0</v>
      </c>
      <c r="P172" s="89"/>
      <c r="Q172" s="98"/>
      <c r="R172" s="98"/>
      <c r="S172" s="32"/>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row>
    <row r="173" spans="1:260" ht="12.75" customHeight="1">
      <c r="A173" s="348"/>
      <c r="B173" s="380"/>
      <c r="C173" s="380"/>
      <c r="D173" s="380"/>
      <c r="E173" s="380"/>
      <c r="F173" s="380"/>
      <c r="G173" s="302"/>
      <c r="H173" s="302"/>
      <c r="I173" s="302"/>
      <c r="J173" s="302"/>
      <c r="K173" s="249"/>
      <c r="L173" s="302"/>
      <c r="M173" s="302"/>
      <c r="N173" s="303"/>
      <c r="O173" s="241">
        <f t="shared" si="24"/>
        <v>0</v>
      </c>
      <c r="P173" s="89"/>
      <c r="Q173" s="98"/>
      <c r="R173" s="98"/>
      <c r="S173" s="32"/>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row>
    <row r="174" spans="1:260" ht="15" customHeight="1">
      <c r="A174" s="348"/>
      <c r="B174" s="380"/>
      <c r="C174" s="380"/>
      <c r="D174" s="380"/>
      <c r="E174" s="380"/>
      <c r="F174" s="380"/>
      <c r="G174" s="302"/>
      <c r="H174" s="302"/>
      <c r="I174" s="302"/>
      <c r="J174" s="302"/>
      <c r="K174" s="249"/>
      <c r="L174" s="302"/>
      <c r="M174" s="302"/>
      <c r="N174" s="303"/>
      <c r="O174" s="241">
        <f t="shared" si="24"/>
        <v>0</v>
      </c>
      <c r="P174" s="89"/>
      <c r="Q174" s="98"/>
      <c r="R174" s="98"/>
      <c r="S174" s="32"/>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row>
    <row r="175" spans="1:260" ht="15" customHeight="1">
      <c r="A175" s="348"/>
      <c r="B175" s="380"/>
      <c r="C175" s="380"/>
      <c r="D175" s="380"/>
      <c r="E175" s="380"/>
      <c r="F175" s="380"/>
      <c r="G175" s="302"/>
      <c r="H175" s="302"/>
      <c r="I175" s="302"/>
      <c r="J175" s="302"/>
      <c r="K175" s="249"/>
      <c r="L175" s="302"/>
      <c r="M175" s="302"/>
      <c r="N175" s="303"/>
      <c r="O175" s="241">
        <f t="shared" si="24"/>
        <v>0</v>
      </c>
      <c r="P175" s="89"/>
      <c r="Q175" s="98"/>
      <c r="R175" s="98"/>
      <c r="S175" s="32"/>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row>
    <row r="176" spans="1:260" ht="15" customHeight="1">
      <c r="A176" s="348"/>
      <c r="B176" s="380"/>
      <c r="C176" s="380"/>
      <c r="D176" s="380"/>
      <c r="E176" s="380"/>
      <c r="F176" s="380"/>
      <c r="G176" s="302"/>
      <c r="H176" s="302"/>
      <c r="I176" s="302"/>
      <c r="J176" s="302"/>
      <c r="K176" s="249"/>
      <c r="L176" s="302"/>
      <c r="M176" s="302"/>
      <c r="N176" s="303"/>
      <c r="O176" s="241">
        <f t="shared" si="24"/>
        <v>0</v>
      </c>
      <c r="P176" s="89"/>
      <c r="Q176" s="98"/>
      <c r="R176" s="98"/>
      <c r="S176" s="32"/>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row>
    <row r="177" spans="1:58" ht="15" customHeight="1">
      <c r="A177" s="348"/>
      <c r="B177" s="380"/>
      <c r="C177" s="380"/>
      <c r="D177" s="380"/>
      <c r="E177" s="380"/>
      <c r="F177" s="380"/>
      <c r="G177" s="302"/>
      <c r="H177" s="302"/>
      <c r="I177" s="302"/>
      <c r="J177" s="302"/>
      <c r="K177" s="249"/>
      <c r="L177" s="302"/>
      <c r="M177" s="302"/>
      <c r="N177" s="303"/>
      <c r="O177" s="241">
        <f t="shared" si="24"/>
        <v>0</v>
      </c>
      <c r="P177" s="89"/>
      <c r="Q177" s="98"/>
      <c r="R177" s="98"/>
      <c r="S177" s="32"/>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row>
    <row r="178" spans="1:58" ht="14.25" customHeight="1">
      <c r="A178" s="348"/>
      <c r="B178" s="380"/>
      <c r="C178" s="380"/>
      <c r="D178" s="380"/>
      <c r="E178" s="380"/>
      <c r="F178" s="380"/>
      <c r="G178" s="302"/>
      <c r="H178" s="302"/>
      <c r="I178" s="302"/>
      <c r="J178" s="302"/>
      <c r="K178" s="249"/>
      <c r="L178" s="302"/>
      <c r="M178" s="302"/>
      <c r="N178" s="303"/>
      <c r="O178" s="241">
        <f t="shared" si="24"/>
        <v>0</v>
      </c>
      <c r="P178" s="89"/>
      <c r="Q178" s="98"/>
      <c r="R178" s="98"/>
      <c r="S178" s="32"/>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row>
    <row r="179" spans="1:58" ht="15" customHeight="1">
      <c r="A179" s="348"/>
      <c r="B179" s="380"/>
      <c r="C179" s="380"/>
      <c r="D179" s="380"/>
      <c r="E179" s="380"/>
      <c r="F179" s="380"/>
      <c r="G179" s="302"/>
      <c r="H179" s="302"/>
      <c r="I179" s="302"/>
      <c r="J179" s="302"/>
      <c r="K179" s="249"/>
      <c r="L179" s="302"/>
      <c r="M179" s="302"/>
      <c r="N179" s="303"/>
      <c r="O179" s="241">
        <f t="shared" si="24"/>
        <v>0</v>
      </c>
      <c r="P179" s="89"/>
      <c r="Q179" s="98"/>
      <c r="R179" s="98"/>
      <c r="S179" s="32"/>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row>
    <row r="180" spans="1:58" ht="15.75" customHeight="1">
      <c r="A180" s="348"/>
      <c r="B180" s="380"/>
      <c r="C180" s="380"/>
      <c r="D180" s="380"/>
      <c r="E180" s="380"/>
      <c r="F180" s="380"/>
      <c r="G180" s="302"/>
      <c r="H180" s="302"/>
      <c r="I180" s="302"/>
      <c r="J180" s="302"/>
      <c r="K180" s="249"/>
      <c r="L180" s="302"/>
      <c r="M180" s="302"/>
      <c r="N180" s="303"/>
      <c r="O180" s="241">
        <f t="shared" si="24"/>
        <v>0</v>
      </c>
      <c r="P180" s="89"/>
      <c r="Q180" s="98"/>
      <c r="R180" s="98"/>
      <c r="S180" s="32"/>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row>
    <row r="181" spans="1:58" ht="12.75" customHeight="1">
      <c r="A181" s="348"/>
      <c r="B181" s="380"/>
      <c r="C181" s="380"/>
      <c r="D181" s="380"/>
      <c r="E181" s="380"/>
      <c r="F181" s="380"/>
      <c r="G181" s="302"/>
      <c r="H181" s="302"/>
      <c r="I181" s="302"/>
      <c r="J181" s="302"/>
      <c r="K181" s="249"/>
      <c r="L181" s="302"/>
      <c r="M181" s="302"/>
      <c r="N181" s="303"/>
      <c r="O181" s="241">
        <f t="shared" si="24"/>
        <v>0</v>
      </c>
      <c r="P181" s="89"/>
      <c r="Q181" s="98"/>
      <c r="R181" s="98"/>
      <c r="S181" s="32"/>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row>
    <row r="182" spans="1:58" ht="24.75" customHeight="1">
      <c r="A182" s="52" t="s">
        <v>32</v>
      </c>
      <c r="B182" s="242"/>
      <c r="C182" s="242"/>
      <c r="D182" s="242"/>
      <c r="E182" s="242"/>
      <c r="F182" s="242"/>
      <c r="G182" s="242"/>
      <c r="H182" s="236"/>
      <c r="I182" s="242"/>
      <c r="J182" s="242"/>
      <c r="K182" s="242"/>
      <c r="L182" s="242"/>
      <c r="M182" s="242"/>
      <c r="N182" s="242"/>
      <c r="O182" s="239">
        <f>SUM(O172:O181)</f>
        <v>0</v>
      </c>
      <c r="P182" s="89"/>
      <c r="Q182" s="95"/>
      <c r="R182" s="95"/>
      <c r="S182" s="32"/>
      <c r="T182" s="21"/>
      <c r="U182" s="21"/>
      <c r="V182" s="22"/>
      <c r="W182" s="21"/>
      <c r="X182" s="21"/>
      <c r="Y182" s="22"/>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row>
    <row r="183" spans="1:58" ht="78.75" customHeight="1">
      <c r="A183" s="50"/>
      <c r="B183" s="114"/>
      <c r="C183" s="114" t="str">
        <f t="shared" ref="C183:H183" si="25">C60</f>
        <v>WP1</v>
      </c>
      <c r="D183" s="114" t="str">
        <f t="shared" si="25"/>
        <v>WP2</v>
      </c>
      <c r="E183" s="114" t="str">
        <f t="shared" si="25"/>
        <v>WP3</v>
      </c>
      <c r="F183" s="114" t="str">
        <f t="shared" si="25"/>
        <v>WP4</v>
      </c>
      <c r="G183" s="114" t="str">
        <f t="shared" si="25"/>
        <v>WP5</v>
      </c>
      <c r="H183" s="114" t="str">
        <f t="shared" si="25"/>
        <v>WP6</v>
      </c>
      <c r="I183" s="114" t="s">
        <v>32</v>
      </c>
      <c r="J183" s="89"/>
      <c r="K183" s="89"/>
      <c r="L183" s="89"/>
      <c r="M183" s="89"/>
      <c r="N183" s="89"/>
      <c r="O183" s="89"/>
      <c r="P183" s="89"/>
      <c r="Q183" s="89"/>
      <c r="R183" s="89"/>
      <c r="V183" s="112"/>
      <c r="X183" s="18"/>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c r="AU183" s="112"/>
      <c r="AV183" s="112"/>
      <c r="AW183" s="112"/>
      <c r="AX183" s="112"/>
      <c r="AY183" s="112"/>
      <c r="AZ183" s="112"/>
      <c r="BA183" s="112"/>
      <c r="BB183" s="112"/>
      <c r="BC183" s="112"/>
      <c r="BD183" s="112"/>
      <c r="BE183" s="112"/>
      <c r="BF183" s="112"/>
    </row>
    <row r="184" spans="1:58" ht="13.5" customHeight="1">
      <c r="A184" s="114"/>
      <c r="B184" s="76"/>
      <c r="C184" s="76"/>
      <c r="D184" s="76"/>
      <c r="E184" s="76"/>
      <c r="F184" s="76"/>
      <c r="G184" s="76"/>
      <c r="H184" s="76"/>
      <c r="I184" s="76"/>
      <c r="J184" s="89"/>
      <c r="K184" s="89"/>
      <c r="L184" s="89"/>
      <c r="M184" s="89"/>
      <c r="N184" s="89"/>
      <c r="O184" s="89"/>
      <c r="P184" s="89"/>
      <c r="Q184" s="89"/>
      <c r="R184" s="89"/>
      <c r="V184" s="112"/>
      <c r="X184" s="24"/>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row>
    <row r="185" spans="1:58" ht="13.5" customHeight="1">
      <c r="A185" s="114" t="str">
        <f t="shared" ref="A185:A191" si="26">A62</f>
        <v>P1</v>
      </c>
      <c r="B185" s="76"/>
      <c r="C185" s="51">
        <f>SUMPRODUCT(($J$172:$J$181="P1")*($I$172:$I$181&lt;&gt;"")*($I$172:$I$181="WP1")*($O$172:$O$181))</f>
        <v>0</v>
      </c>
      <c r="D185" s="51">
        <f>SUMPRODUCT(($J$172:$J$181="P1")*($I$172:$I$181&lt;&gt;"")*($I$172:$I$181="WP2")*($O$172:$O$181))</f>
        <v>0</v>
      </c>
      <c r="E185" s="51">
        <f>SUMPRODUCT(($J$172:$J$181="P1")*($I$172:$I$181&lt;&gt;"")*($I$172:$I$181="WP3")*($O$172:$O$181))</f>
        <v>0</v>
      </c>
      <c r="F185" s="51">
        <f>SUMPRODUCT(($J$172:$J$181="P1")*($I$172:$I$181&lt;&gt;"")*($I$172:$I$181="WP4")*($O$172:$O$181))</f>
        <v>0</v>
      </c>
      <c r="G185" s="51">
        <f>SUMPRODUCT(($J$172:$J$181="P1")*($I$172:$I$181&lt;&gt;"")*($I$172:$I$181="WP5")*($O$172:$O$181))</f>
        <v>0</v>
      </c>
      <c r="H185" s="51">
        <f>SUMPRODUCT(($J$172:$J$181="P1")*($I$172:$I$181&lt;&gt;"")*($I$172:$I$181="WP6")*($O$172:$O$181))</f>
        <v>0</v>
      </c>
      <c r="I185" s="87">
        <f>SUM(C185:H185)</f>
        <v>0</v>
      </c>
      <c r="J185" s="89"/>
      <c r="K185" s="89"/>
      <c r="L185" s="17"/>
      <c r="M185" s="17"/>
      <c r="N185" s="17"/>
      <c r="O185" s="17"/>
      <c r="P185" s="89"/>
      <c r="Q185" s="89"/>
      <c r="R185" s="89"/>
      <c r="V185" s="112"/>
      <c r="X185" s="24"/>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c r="AU185" s="112"/>
      <c r="AV185" s="112"/>
      <c r="AW185" s="112"/>
      <c r="AX185" s="112"/>
      <c r="AY185" s="112"/>
      <c r="AZ185" s="112"/>
      <c r="BA185" s="112"/>
      <c r="BB185" s="112"/>
      <c r="BC185" s="112"/>
      <c r="BD185" s="112"/>
      <c r="BE185" s="112"/>
      <c r="BF185" s="112"/>
    </row>
    <row r="186" spans="1:58" ht="13.5" customHeight="1">
      <c r="A186" s="114" t="str">
        <f t="shared" si="26"/>
        <v>P2</v>
      </c>
      <c r="B186" s="76"/>
      <c r="C186" s="51">
        <f>SUMPRODUCT(($J$172:$J$181="P2")*($I$172:$I$181&lt;&gt;"")*($I$172:$I$181="WP1")*($O$172:$O$181))</f>
        <v>0</v>
      </c>
      <c r="D186" s="51">
        <f>SUMPRODUCT(($J$172:$J$181="P2")*($I$172:$I$181&lt;&gt;"")*($I$172:$I$181="WP2")*($O$172:$O$181))</f>
        <v>0</v>
      </c>
      <c r="E186" s="51">
        <f>SUMPRODUCT(($J$172:$J$181="P2")*($I$172:$I$181&lt;&gt;"")*($I$172:$I$181="WP3")*($O$172:$O$181))</f>
        <v>0</v>
      </c>
      <c r="F186" s="51">
        <f>SUMPRODUCT(($J$172:$J$181="P2")*($I$172:$I$181&lt;&gt;"")*($I$172:$I$181="WP4")*($O$172:$O$181))</f>
        <v>0</v>
      </c>
      <c r="G186" s="51">
        <f>SUMPRODUCT(($J$172:$J$181="P2")*($I$172:$I$181&lt;&gt;"")*($I$172:$I$181="WP5")*($O$172:$O$181))</f>
        <v>0</v>
      </c>
      <c r="H186" s="51">
        <f>SUMPRODUCT(($J$172:$J$181="P2")*($I$172:$I$181&lt;&gt;"")*($I$172:$I$181="WP6")*($O$172:$O$181))</f>
        <v>0</v>
      </c>
      <c r="I186" s="87">
        <f t="shared" ref="I186:I191" si="27">SUM(C186:H186)</f>
        <v>0</v>
      </c>
      <c r="J186" s="89"/>
      <c r="K186" s="89"/>
      <c r="L186" s="17"/>
      <c r="M186" s="17"/>
      <c r="N186" s="368" t="str">
        <f>IF(I192=O182,"OK","ERRORE - Seleziona una delle opzioni WP e/o Periodo per ogni voce di spesa / ERROR -  Select one of the option WP and/or Period per each single budget line!")</f>
        <v>OK</v>
      </c>
      <c r="O186" s="368"/>
      <c r="P186" s="89"/>
      <c r="Q186" s="89"/>
      <c r="R186" s="89"/>
      <c r="V186" s="112"/>
      <c r="X186" s="24"/>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c r="AU186" s="112"/>
      <c r="AV186" s="112"/>
      <c r="AW186" s="112"/>
      <c r="AX186" s="112"/>
      <c r="AY186" s="112"/>
      <c r="AZ186" s="112"/>
      <c r="BA186" s="112"/>
      <c r="BB186" s="112"/>
      <c r="BC186" s="112"/>
      <c r="BD186" s="112"/>
      <c r="BE186" s="112"/>
      <c r="BF186" s="112"/>
    </row>
    <row r="187" spans="1:58" ht="13.5" customHeight="1">
      <c r="A187" s="114" t="str">
        <f t="shared" si="26"/>
        <v>P3</v>
      </c>
      <c r="B187" s="76"/>
      <c r="C187" s="51">
        <f>SUMPRODUCT(($J$172:$J$181="P3")*($I$172:$I$181&lt;&gt;"")*($I$172:$I$181="WP1")*($O$172:$O$181))</f>
        <v>0</v>
      </c>
      <c r="D187" s="51">
        <f>SUMPRODUCT(($J$172:$J$181="P3")*($I$172:$I$181&lt;&gt;"")*($I$172:$I$181="WP2")*($O$172:$O$181))</f>
        <v>0</v>
      </c>
      <c r="E187" s="51">
        <f>SUMPRODUCT(($J$172:$J$181="P3")*($I$172:$I$181&lt;&gt;"")*($I$172:$I$181="WP3")*($O$172:$O$181))</f>
        <v>0</v>
      </c>
      <c r="F187" s="51">
        <f>SUMPRODUCT(($J$172:$J$181="P3")*($I$172:$I$181&lt;&gt;"")*($I$172:$I$181="WP4")*($O$172:$O$181))</f>
        <v>0</v>
      </c>
      <c r="G187" s="51">
        <f>SUMPRODUCT(($J$172:$J$181="P3")*($I$172:$I$181&lt;&gt;"")*($I$172:$I$181="WP5")*($O$172:$O$181))</f>
        <v>0</v>
      </c>
      <c r="H187" s="51">
        <f>SUMPRODUCT(($J$172:$J$181="P3")*($I$172:$I$181&lt;&gt;"")*($I$172:$I$181="WP6")*($O$172:$O$181))</f>
        <v>0</v>
      </c>
      <c r="I187" s="87">
        <f t="shared" si="27"/>
        <v>0</v>
      </c>
      <c r="J187" s="89"/>
      <c r="K187" s="89"/>
      <c r="L187" s="89"/>
      <c r="M187" s="89"/>
      <c r="N187" s="368"/>
      <c r="O187" s="368"/>
      <c r="P187" s="89"/>
      <c r="Q187" s="89"/>
      <c r="R187" s="89"/>
      <c r="V187" s="112"/>
      <c r="X187" s="24"/>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c r="AU187" s="112"/>
      <c r="AV187" s="112"/>
      <c r="AW187" s="112"/>
      <c r="AX187" s="112"/>
      <c r="AY187" s="112"/>
      <c r="AZ187" s="112"/>
      <c r="BA187" s="112"/>
      <c r="BB187" s="112"/>
      <c r="BC187" s="112"/>
      <c r="BD187" s="112"/>
      <c r="BE187" s="112"/>
      <c r="BF187" s="112"/>
    </row>
    <row r="188" spans="1:58" ht="13.5" customHeight="1">
      <c r="A188" s="114" t="str">
        <f t="shared" si="26"/>
        <v>P4</v>
      </c>
      <c r="B188" s="76"/>
      <c r="C188" s="51">
        <f>SUMPRODUCT(($J$172:$J$181="P4")*($I$172:$I$181&lt;&gt;"")*($I$172:$I$181="WP1")*($O$172:$O$181))</f>
        <v>0</v>
      </c>
      <c r="D188" s="51">
        <f>SUMPRODUCT(($J$172:$J$181="P4")*($I$172:$I$181&lt;&gt;"")*($I$172:$I$181="WP2")*($O$172:$O$181))</f>
        <v>0</v>
      </c>
      <c r="E188" s="51">
        <f>SUMPRODUCT(($J$172:$J$181="P4")*($I$172:$I$181&lt;&gt;"")*($I$172:$I$181="WP3")*($O$172:$O$181))</f>
        <v>0</v>
      </c>
      <c r="F188" s="51">
        <f>SUMPRODUCT(($J$172:$J$181="P4")*($I$172:$I$181&lt;&gt;"")*($I$172:$I$181="WP4")*($O$172:$O$181))</f>
        <v>0</v>
      </c>
      <c r="G188" s="51">
        <f>SUMPRODUCT(($J$172:$J$181="P4")*($I$172:$I$181&lt;&gt;"")*($I$172:$I$181="WP5")*($O$172:$O$181))</f>
        <v>0</v>
      </c>
      <c r="H188" s="51">
        <f>SUMPRODUCT(($J$172:$J$181="P4")*($I$172:$I$181&lt;&gt;"")*($I$172:$I$181="WP6")*($O$172:$O$181))</f>
        <v>0</v>
      </c>
      <c r="I188" s="87">
        <f t="shared" si="27"/>
        <v>0</v>
      </c>
      <c r="J188" s="89"/>
      <c r="K188" s="89"/>
      <c r="L188" s="89"/>
      <c r="M188" s="89"/>
      <c r="N188" s="368"/>
      <c r="O188" s="368"/>
      <c r="P188" s="89"/>
      <c r="Q188" s="89"/>
      <c r="R188" s="89"/>
      <c r="V188" s="112"/>
      <c r="X188" s="24"/>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2"/>
      <c r="AY188" s="112"/>
      <c r="AZ188" s="112"/>
      <c r="BA188" s="112"/>
      <c r="BB188" s="112"/>
      <c r="BC188" s="112"/>
      <c r="BD188" s="112"/>
      <c r="BE188" s="112"/>
      <c r="BF188" s="112"/>
    </row>
    <row r="189" spans="1:58" ht="13.5" customHeight="1">
      <c r="A189" s="114" t="str">
        <f t="shared" si="26"/>
        <v>P5</v>
      </c>
      <c r="B189" s="76"/>
      <c r="C189" s="51">
        <f>SUMPRODUCT(($J$172:$J$181="P5")*($I$172:$I$181&lt;&gt;"")*($I$172:$I$181="WP1")*($O$172:$O$181))</f>
        <v>0</v>
      </c>
      <c r="D189" s="51">
        <f>SUMPRODUCT(($J$172:$J$181="P5")*($I$172:$I$181&lt;&gt;"")*($I$172:$I$181="WP2")*($O$172:$O$181))</f>
        <v>0</v>
      </c>
      <c r="E189" s="51">
        <f>SUMPRODUCT(($J$172:$J$181="P5")*($I$172:$I$181&lt;&gt;"")*($I$172:$I$181="WP3")*($O$172:$O$181))</f>
        <v>0</v>
      </c>
      <c r="F189" s="51">
        <f>SUMPRODUCT(($J$172:$J$181="P5")*($I$172:$I$181&lt;&gt;"")*($I$172:$I$181="WP4")*($O$172:$O$181))</f>
        <v>0</v>
      </c>
      <c r="G189" s="51">
        <f>SUMPRODUCT(($J$172:$J$181="P5")*($I$172:$I$181&lt;&gt;"")*($I$172:$I$181="WP5")*($O$172:$O$181))</f>
        <v>0</v>
      </c>
      <c r="H189" s="51">
        <f>SUMPRODUCT(($J$172:$J$181="P5")*($I$172:$I$181&lt;&gt;"")*($I$172:$I$181="WP6")*($O$172:$O$181))</f>
        <v>0</v>
      </c>
      <c r="I189" s="87">
        <f t="shared" si="27"/>
        <v>0</v>
      </c>
      <c r="J189" s="89"/>
      <c r="K189" s="89"/>
      <c r="L189" s="89"/>
      <c r="M189" s="89"/>
      <c r="N189" s="368"/>
      <c r="O189" s="368"/>
      <c r="P189" s="89"/>
      <c r="Q189" s="89"/>
      <c r="R189" s="89"/>
      <c r="V189" s="112"/>
      <c r="X189" s="24"/>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2"/>
      <c r="AY189" s="112"/>
      <c r="AZ189" s="112"/>
      <c r="BA189" s="112"/>
      <c r="BB189" s="112"/>
      <c r="BC189" s="112"/>
      <c r="BD189" s="112"/>
      <c r="BE189" s="112"/>
      <c r="BF189" s="112"/>
    </row>
    <row r="190" spans="1:58" ht="13.5" customHeight="1">
      <c r="A190" s="114" t="str">
        <f t="shared" si="26"/>
        <v>P6</v>
      </c>
      <c r="B190" s="76"/>
      <c r="C190" s="51">
        <f>SUMPRODUCT(($J$172:$J$181="P6")*($I$172:$I$181&lt;&gt;"")*($I$172:$I$181="WP1")*($O$172:$O$181))</f>
        <v>0</v>
      </c>
      <c r="D190" s="51">
        <f>SUMPRODUCT(($J$172:$J$181="P6")*($I$172:$I$181&lt;&gt;"")*($I$172:$I$181="WP2")*($O$172:$O$181))</f>
        <v>0</v>
      </c>
      <c r="E190" s="51">
        <f>SUMPRODUCT(($J$172:$J$181="P6")*($I$172:$I$181&lt;&gt;"")*($I$172:$I$181="WP3")*($O$172:$O$181))</f>
        <v>0</v>
      </c>
      <c r="F190" s="51">
        <f>SUMPRODUCT(($J$172:$J$181="P6")*($I$172:$I$181&lt;&gt;"")*($I$172:$I$181="WP4")*($O$172:$O$181))</f>
        <v>0</v>
      </c>
      <c r="G190" s="51">
        <f>SUMPRODUCT(($J$172:$J$181="P6")*($I$172:$I$181&lt;&gt;"")*($I$172:$I$181="WP5")*($O$172:$O$181))</f>
        <v>0</v>
      </c>
      <c r="H190" s="51">
        <f>SUMPRODUCT(($J$172:$J$181="P6")*($I$172:$I$181&lt;&gt;"")*($I$172:$I$181="WP6")*($O$172:$O$181))</f>
        <v>0</v>
      </c>
      <c r="I190" s="87">
        <f t="shared" si="27"/>
        <v>0</v>
      </c>
      <c r="J190" s="89"/>
      <c r="K190" s="89"/>
      <c r="L190" s="89"/>
      <c r="M190" s="89"/>
      <c r="N190" s="368"/>
      <c r="O190" s="368"/>
      <c r="P190" s="89"/>
      <c r="Q190" s="89"/>
      <c r="R190" s="89"/>
      <c r="V190" s="112"/>
      <c r="X190" s="24"/>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2"/>
      <c r="AY190" s="112"/>
      <c r="AZ190" s="112"/>
      <c r="BA190" s="112"/>
      <c r="BB190" s="112"/>
      <c r="BC190" s="112"/>
      <c r="BD190" s="112"/>
      <c r="BE190" s="112"/>
      <c r="BF190" s="112"/>
    </row>
    <row r="191" spans="1:58" ht="13.5" customHeight="1">
      <c r="A191" s="114" t="str">
        <f t="shared" si="26"/>
        <v>P7</v>
      </c>
      <c r="B191" s="76"/>
      <c r="C191" s="51">
        <f>SUMPRODUCT(($J$172:$J$181="P7")*($I$172:$I$181&lt;&gt;"")*($I$172:$I$181="WP1")*($O$172:$O$181))</f>
        <v>0</v>
      </c>
      <c r="D191" s="51">
        <f>SUMPRODUCT(($J$172:$J$181="P7")*($I$172:$I$181&lt;&gt;"")*($I$172:$I$181="WP2")*($O$172:$O$181))</f>
        <v>0</v>
      </c>
      <c r="E191" s="51">
        <f>SUMPRODUCT(($J$172:$J$181="P7")*($I$172:$I$181&lt;&gt;"")*($I$172:$I$181="COMP3")*($O$172:$O$181))</f>
        <v>0</v>
      </c>
      <c r="F191" s="51">
        <f>SUMPRODUCT(($J$172:$J$181="P7")*($I$172:$I$181&lt;&gt;"")*($I$172:$I$181="WP4")*($O$172:$O$181))</f>
        <v>0</v>
      </c>
      <c r="G191" s="51">
        <f>SUMPRODUCT(($J$172:$J$181="P7")*($I$172:$I$181&lt;&gt;"")*($I$172:$I$181="WP5")*($O$172:$O$181))</f>
        <v>0</v>
      </c>
      <c r="H191" s="51">
        <f>SUMPRODUCT(($J$172:$J$181="P7")*($I$172:$I$181&lt;&gt;"")*($I$172:$I$181="WP6")*($O$172:$O$181))</f>
        <v>0</v>
      </c>
      <c r="I191" s="87">
        <f t="shared" si="27"/>
        <v>0</v>
      </c>
      <c r="J191" s="89"/>
      <c r="K191" s="89"/>
      <c r="L191" s="89"/>
      <c r="M191" s="89"/>
      <c r="N191" s="368"/>
      <c r="O191" s="368"/>
      <c r="P191" s="89"/>
      <c r="Q191" s="89"/>
      <c r="R191" s="89"/>
      <c r="V191" s="112"/>
      <c r="X191" s="24"/>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2"/>
      <c r="AY191" s="112"/>
      <c r="AZ191" s="112"/>
      <c r="BA191" s="112"/>
      <c r="BB191" s="112"/>
      <c r="BC191" s="112"/>
      <c r="BD191" s="112"/>
      <c r="BE191" s="112"/>
      <c r="BF191" s="112"/>
    </row>
    <row r="192" spans="1:58" ht="13.5" customHeight="1">
      <c r="A192" s="52" t="s">
        <v>32</v>
      </c>
      <c r="B192" s="77"/>
      <c r="C192" s="53">
        <f t="shared" ref="C192:I192" si="28">SUM(C$185:C$191)</f>
        <v>0</v>
      </c>
      <c r="D192" s="53">
        <f t="shared" si="28"/>
        <v>0</v>
      </c>
      <c r="E192" s="53">
        <f t="shared" si="28"/>
        <v>0</v>
      </c>
      <c r="F192" s="53">
        <f t="shared" si="28"/>
        <v>0</v>
      </c>
      <c r="G192" s="53">
        <f t="shared" si="28"/>
        <v>0</v>
      </c>
      <c r="H192" s="53">
        <f t="shared" si="28"/>
        <v>0</v>
      </c>
      <c r="I192" s="104">
        <f t="shared" si="28"/>
        <v>0</v>
      </c>
      <c r="J192" s="89"/>
      <c r="K192" s="89"/>
      <c r="L192" s="89"/>
      <c r="M192" s="89"/>
      <c r="N192" s="368"/>
      <c r="O192" s="368"/>
      <c r="P192" s="89"/>
      <c r="Q192" s="89"/>
      <c r="R192" s="89"/>
      <c r="V192" s="112"/>
      <c r="X192" s="24"/>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2"/>
      <c r="AY192" s="112"/>
      <c r="AZ192" s="112"/>
      <c r="BA192" s="112"/>
      <c r="BB192" s="112"/>
      <c r="BC192" s="112"/>
      <c r="BD192" s="112"/>
      <c r="BE192" s="112"/>
      <c r="BF192" s="112"/>
    </row>
    <row r="193" spans="1:260" ht="18.75" customHeight="1">
      <c r="A193" s="52" t="s">
        <v>51</v>
      </c>
      <c r="B193" s="77"/>
      <c r="C193" s="53">
        <f t="shared" ref="C193:H193" si="29">SUMPRODUCT(($I$172:$I$181="WP1")*($K$172:$K$181&lt;&gt;"")*($K$172:$K$181="fuori area / outside the area")*($O$172:$O$181))</f>
        <v>0</v>
      </c>
      <c r="D193" s="53">
        <f t="shared" si="29"/>
        <v>0</v>
      </c>
      <c r="E193" s="53">
        <f t="shared" si="29"/>
        <v>0</v>
      </c>
      <c r="F193" s="53">
        <f t="shared" si="29"/>
        <v>0</v>
      </c>
      <c r="G193" s="53">
        <f t="shared" si="29"/>
        <v>0</v>
      </c>
      <c r="H193" s="53">
        <f t="shared" si="29"/>
        <v>0</v>
      </c>
      <c r="I193" s="53">
        <f>SUM(C193:H193)</f>
        <v>0</v>
      </c>
      <c r="J193" s="89"/>
      <c r="K193" s="89"/>
      <c r="L193" s="89"/>
      <c r="M193" s="89"/>
      <c r="N193" s="89"/>
      <c r="O193" s="89"/>
      <c r="P193" s="89"/>
      <c r="Q193" s="89"/>
      <c r="R193" s="89"/>
      <c r="S193" s="25"/>
      <c r="T193" s="25"/>
      <c r="U193" s="25"/>
      <c r="V193" s="112"/>
      <c r="W193" s="112"/>
      <c r="X193" s="112"/>
      <c r="Y193" s="112"/>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c r="AU193" s="112"/>
      <c r="AV193" s="112"/>
      <c r="AW193" s="112"/>
      <c r="AX193" s="112"/>
      <c r="AY193" s="112"/>
      <c r="AZ193" s="112"/>
      <c r="BA193" s="112"/>
      <c r="BB193" s="112"/>
      <c r="BC193" s="112"/>
      <c r="BD193" s="112"/>
      <c r="BE193" s="112"/>
      <c r="BF193" s="112"/>
    </row>
    <row r="194" spans="1:260" ht="47.25" customHeight="1">
      <c r="A194" s="52" t="s">
        <v>155</v>
      </c>
      <c r="B194" s="77"/>
      <c r="C194" s="53">
        <f>SUMPRODUCT(($I$172:$I$181="WP1")*($H$172:$H$181&lt;&gt;"")*($H$172:$H$181="SI/YES")*($O$172:$O$181))</f>
        <v>0</v>
      </c>
      <c r="D194" s="53">
        <f>SUMPRODUCT(($I$172:$I$181="WP2")*($H$172:$H$181&lt;&gt;"")*($H$172:$H$181="SI/YES")*($O$172:$O$181))</f>
        <v>0</v>
      </c>
      <c r="E194" s="53">
        <f>SUMPRODUCT(($I$172:$I$181="WP3")*($H$172:$H$181&lt;&gt;"")*($H$172:$H$181="SI/YES")*($O$172:$O$181))</f>
        <v>0</v>
      </c>
      <c r="F194" s="53">
        <f>SUMPRODUCT(($I$172:$I$181="WP4")*($H$172:$H$181&lt;&gt;"")*($H$172:$H$181="SI/YES")*($O$172:$O$181))</f>
        <v>0</v>
      </c>
      <c r="G194" s="53">
        <f>SUMPRODUCT(($I$172:$I$181="WP5")*($H$172:$H$181&lt;&gt;"")*($H$172:$H$181="SI/YES")*($O$172:$O$181))</f>
        <v>0</v>
      </c>
      <c r="H194" s="53">
        <f>SUMPRODUCT(($I$172:$I$181="WP6")*($H$172:$H$181&lt;&gt;"")*($H$172:$H$181="SI/YES")*($O$172:$O$181))</f>
        <v>0</v>
      </c>
      <c r="I194" s="85">
        <f>SUM(C194:H194)</f>
        <v>0</v>
      </c>
      <c r="J194" s="17"/>
      <c r="K194" s="17"/>
      <c r="L194" s="17"/>
      <c r="M194" s="17"/>
      <c r="N194" s="17"/>
      <c r="O194" s="17"/>
      <c r="P194" s="17"/>
      <c r="Q194" s="17"/>
      <c r="R194" s="17"/>
      <c r="S194" s="18"/>
      <c r="T194" s="18"/>
      <c r="U194" s="18"/>
      <c r="V194" s="18"/>
      <c r="W194" s="18"/>
      <c r="X194" s="18"/>
      <c r="Y194" s="18"/>
      <c r="Z194" s="18"/>
      <c r="AA194" s="18"/>
      <c r="AB194" s="18"/>
      <c r="AC194" s="18"/>
      <c r="AD194" s="18"/>
      <c r="AE194" s="112"/>
      <c r="AF194" s="112"/>
      <c r="AG194" s="112"/>
      <c r="AH194" s="112"/>
      <c r="AI194" s="112"/>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row>
    <row r="195" spans="1:260" ht="16.5" customHeight="1">
      <c r="A195" s="17"/>
      <c r="B195" s="17"/>
      <c r="C195" s="17"/>
      <c r="D195" s="17"/>
      <c r="E195" s="17"/>
      <c r="F195" s="17"/>
      <c r="G195" s="17"/>
      <c r="H195" s="17"/>
      <c r="I195" s="17"/>
      <c r="J195" s="17"/>
      <c r="K195" s="17"/>
      <c r="L195" s="17"/>
      <c r="M195" s="17"/>
      <c r="N195" s="17"/>
      <c r="O195" s="17"/>
      <c r="P195" s="17"/>
      <c r="Q195" s="17"/>
      <c r="R195" s="17"/>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row>
    <row r="196" spans="1:260" ht="15" customHeight="1">
      <c r="A196" s="78" t="s">
        <v>221</v>
      </c>
      <c r="B196" s="16"/>
      <c r="C196" s="16"/>
      <c r="D196" s="16"/>
      <c r="E196" s="16"/>
      <c r="F196" s="16"/>
      <c r="G196" s="16"/>
      <c r="H196" s="16"/>
      <c r="I196" s="16"/>
      <c r="J196" s="16"/>
      <c r="K196" s="16"/>
      <c r="L196" s="16"/>
      <c r="M196" s="16"/>
      <c r="N196" s="16"/>
      <c r="O196" s="1"/>
      <c r="P196" s="1"/>
      <c r="Q196" s="1"/>
      <c r="R196" s="1"/>
    </row>
    <row r="197" spans="1:260" ht="8.25" customHeight="1">
      <c r="A197" s="12"/>
      <c r="B197" s="12"/>
      <c r="C197" s="12"/>
      <c r="D197" s="12"/>
      <c r="E197" s="12"/>
      <c r="F197" s="12"/>
      <c r="G197" s="12"/>
      <c r="H197" s="12"/>
      <c r="I197" s="12"/>
      <c r="J197" s="12"/>
      <c r="K197" s="12"/>
      <c r="L197" s="12"/>
      <c r="M197" s="12"/>
      <c r="N197" s="12"/>
      <c r="O197" s="12"/>
      <c r="P197" s="12"/>
      <c r="Q197" s="12"/>
      <c r="R197" s="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c r="BC197" s="112"/>
      <c r="BD197" s="112"/>
      <c r="BE197" s="112"/>
      <c r="BF197" s="112"/>
    </row>
    <row r="198" spans="1:260" s="32" customFormat="1" ht="112.5" customHeight="1">
      <c r="A198" s="354" t="s">
        <v>192</v>
      </c>
      <c r="B198" s="354"/>
      <c r="C198" s="354"/>
      <c r="D198" s="354"/>
      <c r="E198" s="354"/>
      <c r="F198" s="354"/>
      <c r="G198" s="354"/>
      <c r="H198" s="354"/>
      <c r="I198" s="354"/>
      <c r="J198" s="354"/>
      <c r="K198" s="354"/>
      <c r="L198" s="354"/>
      <c r="M198" s="354"/>
      <c r="N198" s="354"/>
      <c r="O198" s="354"/>
      <c r="P198" s="1"/>
      <c r="Q198" s="1"/>
      <c r="R198" s="115"/>
      <c r="IZ198" s="2"/>
    </row>
    <row r="199" spans="1:260" ht="19.5" customHeight="1">
      <c r="A199" s="348" t="s">
        <v>226</v>
      </c>
      <c r="B199" s="348" t="s">
        <v>27</v>
      </c>
      <c r="C199" s="348"/>
      <c r="D199" s="348"/>
      <c r="E199" s="364" t="s">
        <v>131</v>
      </c>
      <c r="F199" s="364"/>
      <c r="G199" s="364" t="s">
        <v>30</v>
      </c>
      <c r="H199" s="366" t="s">
        <v>128</v>
      </c>
      <c r="I199" s="366"/>
      <c r="J199" s="366"/>
      <c r="K199" s="366"/>
      <c r="L199" s="366"/>
      <c r="M199" s="366"/>
      <c r="N199" s="366"/>
      <c r="O199" s="366"/>
      <c r="P199" s="12"/>
      <c r="Q199" s="12"/>
      <c r="R199" s="96"/>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12"/>
    </row>
    <row r="200" spans="1:260" ht="66.75" customHeight="1">
      <c r="A200" s="348"/>
      <c r="B200" s="348"/>
      <c r="C200" s="348"/>
      <c r="D200" s="348"/>
      <c r="E200" s="364"/>
      <c r="F200" s="364"/>
      <c r="G200" s="364"/>
      <c r="H200" s="246" t="s">
        <v>138</v>
      </c>
      <c r="I200" s="139" t="s">
        <v>112</v>
      </c>
      <c r="J200" s="138" t="s">
        <v>129</v>
      </c>
      <c r="K200" s="138" t="s">
        <v>31</v>
      </c>
      <c r="L200" s="139" t="s">
        <v>123</v>
      </c>
      <c r="M200" s="139" t="s">
        <v>124</v>
      </c>
      <c r="N200" s="139" t="s">
        <v>125</v>
      </c>
      <c r="O200" s="114" t="s">
        <v>115</v>
      </c>
      <c r="P200" s="1"/>
      <c r="Q200" s="1"/>
      <c r="R200" s="97"/>
      <c r="S200" s="19"/>
      <c r="V200" s="112"/>
      <c r="W200" s="19"/>
      <c r="X200" s="19"/>
      <c r="Y200" s="19"/>
      <c r="Z200" s="112"/>
      <c r="AA200" s="19"/>
      <c r="AB200" s="19"/>
      <c r="AC200" s="19"/>
      <c r="AD200" s="112"/>
      <c r="AE200" s="19"/>
      <c r="AF200" s="19"/>
      <c r="AG200" s="19"/>
      <c r="AH200" s="112"/>
      <c r="AI200" s="19"/>
      <c r="AJ200" s="19"/>
      <c r="AK200" s="19"/>
      <c r="AL200" s="112"/>
      <c r="AM200" s="19"/>
      <c r="AN200" s="19"/>
      <c r="AO200" s="19"/>
      <c r="AP200" s="112"/>
      <c r="AQ200" s="19"/>
      <c r="AR200" s="19"/>
      <c r="AS200" s="19"/>
      <c r="AT200" s="112"/>
      <c r="AU200" s="19"/>
      <c r="AV200" s="19"/>
      <c r="AW200" s="19"/>
      <c r="AX200" s="112"/>
      <c r="AY200" s="19"/>
      <c r="AZ200" s="19"/>
      <c r="BA200" s="19"/>
      <c r="BB200" s="112"/>
      <c r="BC200" s="19"/>
      <c r="BD200" s="19"/>
      <c r="BE200" s="19"/>
      <c r="BF200" s="112"/>
    </row>
    <row r="201" spans="1:260" ht="15" customHeight="1">
      <c r="A201" s="348"/>
      <c r="B201" s="380"/>
      <c r="C201" s="380"/>
      <c r="D201" s="380"/>
      <c r="E201" s="380"/>
      <c r="F201" s="380"/>
      <c r="G201" s="302"/>
      <c r="H201" s="302"/>
      <c r="I201" s="302"/>
      <c r="J201" s="302"/>
      <c r="K201" s="249"/>
      <c r="L201" s="302"/>
      <c r="M201" s="302"/>
      <c r="N201" s="303"/>
      <c r="O201" s="241">
        <f t="shared" ref="O201:O210" si="30">M201*N201</f>
        <v>0</v>
      </c>
      <c r="P201" s="12"/>
      <c r="Q201" s="12"/>
      <c r="R201" s="98"/>
      <c r="S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row>
    <row r="202" spans="1:260" ht="12.75" customHeight="1">
      <c r="A202" s="348"/>
      <c r="B202" s="380"/>
      <c r="C202" s="380"/>
      <c r="D202" s="380"/>
      <c r="E202" s="380"/>
      <c r="F202" s="380"/>
      <c r="G202" s="302"/>
      <c r="H202" s="302"/>
      <c r="I202" s="302"/>
      <c r="J202" s="302"/>
      <c r="K202" s="249"/>
      <c r="L202" s="302"/>
      <c r="M202" s="302"/>
      <c r="N202" s="303"/>
      <c r="O202" s="241">
        <f t="shared" si="30"/>
        <v>0</v>
      </c>
      <c r="P202" s="1"/>
      <c r="Q202" s="1"/>
      <c r="R202" s="98"/>
      <c r="S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row>
    <row r="203" spans="1:260" ht="15" customHeight="1">
      <c r="A203" s="348"/>
      <c r="B203" s="380"/>
      <c r="C203" s="380"/>
      <c r="D203" s="380"/>
      <c r="E203" s="380"/>
      <c r="F203" s="380"/>
      <c r="G203" s="302"/>
      <c r="H203" s="302"/>
      <c r="I203" s="302"/>
      <c r="J203" s="302"/>
      <c r="K203" s="249"/>
      <c r="L203" s="302"/>
      <c r="M203" s="302"/>
      <c r="N203" s="303"/>
      <c r="O203" s="241">
        <f>M203*N203</f>
        <v>0</v>
      </c>
      <c r="P203" s="12"/>
      <c r="Q203" s="12"/>
      <c r="R203" s="98"/>
      <c r="S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row>
    <row r="204" spans="1:260" ht="15" customHeight="1">
      <c r="A204" s="348"/>
      <c r="B204" s="380"/>
      <c r="C204" s="380"/>
      <c r="D204" s="380"/>
      <c r="E204" s="380"/>
      <c r="F204" s="380"/>
      <c r="G204" s="302"/>
      <c r="H204" s="302"/>
      <c r="I204" s="302"/>
      <c r="J204" s="302"/>
      <c r="K204" s="249"/>
      <c r="L204" s="302"/>
      <c r="M204" s="302"/>
      <c r="N204" s="303"/>
      <c r="O204" s="241">
        <f t="shared" si="30"/>
        <v>0</v>
      </c>
      <c r="P204" s="1"/>
      <c r="Q204" s="1"/>
      <c r="R204" s="98"/>
      <c r="S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row>
    <row r="205" spans="1:260" ht="15" customHeight="1">
      <c r="A205" s="348"/>
      <c r="B205" s="380"/>
      <c r="C205" s="380"/>
      <c r="D205" s="380"/>
      <c r="E205" s="380"/>
      <c r="F205" s="380"/>
      <c r="G205" s="302"/>
      <c r="H205" s="302"/>
      <c r="I205" s="302"/>
      <c r="J205" s="302"/>
      <c r="K205" s="249"/>
      <c r="L205" s="302"/>
      <c r="M205" s="302"/>
      <c r="N205" s="303"/>
      <c r="O205" s="241">
        <f t="shared" si="30"/>
        <v>0</v>
      </c>
      <c r="P205" s="12"/>
      <c r="Q205" s="12"/>
      <c r="R205" s="98"/>
      <c r="S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row>
    <row r="206" spans="1:260" ht="15" customHeight="1">
      <c r="A206" s="348"/>
      <c r="B206" s="380"/>
      <c r="C206" s="380"/>
      <c r="D206" s="380"/>
      <c r="E206" s="380"/>
      <c r="F206" s="380"/>
      <c r="G206" s="302"/>
      <c r="H206" s="302"/>
      <c r="I206" s="302"/>
      <c r="J206" s="302"/>
      <c r="K206" s="249"/>
      <c r="L206" s="302"/>
      <c r="M206" s="302"/>
      <c r="N206" s="303"/>
      <c r="O206" s="241">
        <f t="shared" si="30"/>
        <v>0</v>
      </c>
      <c r="P206" s="1"/>
      <c r="Q206" s="1"/>
      <c r="R206" s="98"/>
      <c r="S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row>
    <row r="207" spans="1:260" ht="15" customHeight="1">
      <c r="A207" s="348"/>
      <c r="B207" s="380"/>
      <c r="C207" s="380"/>
      <c r="D207" s="380"/>
      <c r="E207" s="380"/>
      <c r="F207" s="380"/>
      <c r="G207" s="302"/>
      <c r="H207" s="302"/>
      <c r="I207" s="302"/>
      <c r="J207" s="302"/>
      <c r="K207" s="249"/>
      <c r="L207" s="302"/>
      <c r="M207" s="302"/>
      <c r="N207" s="303"/>
      <c r="O207" s="241">
        <f t="shared" si="30"/>
        <v>0</v>
      </c>
      <c r="P207" s="12"/>
      <c r="Q207" s="12"/>
      <c r="R207" s="98"/>
      <c r="S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row>
    <row r="208" spans="1:260" ht="15" customHeight="1">
      <c r="A208" s="348"/>
      <c r="B208" s="380"/>
      <c r="C208" s="380"/>
      <c r="D208" s="380"/>
      <c r="E208" s="380"/>
      <c r="F208" s="380"/>
      <c r="G208" s="302"/>
      <c r="H208" s="302"/>
      <c r="I208" s="302"/>
      <c r="J208" s="302"/>
      <c r="K208" s="249"/>
      <c r="L208" s="302"/>
      <c r="M208" s="302"/>
      <c r="N208" s="303"/>
      <c r="O208" s="241">
        <f t="shared" si="30"/>
        <v>0</v>
      </c>
      <c r="P208" s="1"/>
      <c r="Q208" s="1"/>
      <c r="R208" s="98"/>
      <c r="S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row>
    <row r="209" spans="1:58" ht="15.75" customHeight="1">
      <c r="A209" s="348"/>
      <c r="B209" s="380"/>
      <c r="C209" s="380"/>
      <c r="D209" s="380"/>
      <c r="E209" s="380"/>
      <c r="F209" s="380"/>
      <c r="G209" s="302"/>
      <c r="H209" s="302"/>
      <c r="I209" s="302"/>
      <c r="J209" s="302"/>
      <c r="K209" s="249"/>
      <c r="L209" s="302"/>
      <c r="M209" s="302"/>
      <c r="N209" s="303"/>
      <c r="O209" s="241">
        <f t="shared" si="30"/>
        <v>0</v>
      </c>
      <c r="P209" s="12"/>
      <c r="Q209" s="12"/>
      <c r="R209" s="98"/>
      <c r="S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row>
    <row r="210" spans="1:58" ht="12.75" customHeight="1">
      <c r="A210" s="348"/>
      <c r="B210" s="380"/>
      <c r="C210" s="380"/>
      <c r="D210" s="380"/>
      <c r="E210" s="380"/>
      <c r="F210" s="380"/>
      <c r="G210" s="302"/>
      <c r="H210" s="302"/>
      <c r="I210" s="302"/>
      <c r="J210" s="302"/>
      <c r="K210" s="249"/>
      <c r="L210" s="302"/>
      <c r="M210" s="302"/>
      <c r="N210" s="303"/>
      <c r="O210" s="241">
        <f t="shared" si="30"/>
        <v>0</v>
      </c>
      <c r="P210" s="1"/>
      <c r="Q210" s="1"/>
      <c r="R210" s="98"/>
      <c r="S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row>
    <row r="211" spans="1:58" ht="17.25" customHeight="1">
      <c r="A211" s="52" t="s">
        <v>32</v>
      </c>
      <c r="B211" s="242"/>
      <c r="C211" s="242"/>
      <c r="D211" s="242"/>
      <c r="E211" s="242"/>
      <c r="F211" s="242"/>
      <c r="G211" s="242"/>
      <c r="H211" s="236"/>
      <c r="I211" s="242"/>
      <c r="J211" s="242"/>
      <c r="K211" s="242"/>
      <c r="L211" s="242"/>
      <c r="M211" s="242"/>
      <c r="N211" s="242"/>
      <c r="O211" s="239">
        <f>SUM(O201:O210)</f>
        <v>0</v>
      </c>
      <c r="P211" s="12"/>
      <c r="Q211" s="12"/>
      <c r="R211" s="95"/>
      <c r="S211" s="22"/>
      <c r="T211" s="21"/>
      <c r="U211" s="21"/>
      <c r="V211" s="22"/>
      <c r="W211" s="21"/>
      <c r="X211" s="21"/>
      <c r="Y211" s="22"/>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row>
    <row r="212" spans="1:58" ht="77.25" customHeight="1">
      <c r="A212" s="50"/>
      <c r="B212" s="114"/>
      <c r="C212" s="114" t="str">
        <f t="shared" ref="C212:H212" si="31">C60</f>
        <v>WP1</v>
      </c>
      <c r="D212" s="114" t="str">
        <f t="shared" si="31"/>
        <v>WP2</v>
      </c>
      <c r="E212" s="114" t="str">
        <f t="shared" si="31"/>
        <v>WP3</v>
      </c>
      <c r="F212" s="114" t="str">
        <f t="shared" si="31"/>
        <v>WP4</v>
      </c>
      <c r="G212" s="114" t="str">
        <f t="shared" si="31"/>
        <v>WP5</v>
      </c>
      <c r="H212" s="114" t="str">
        <f t="shared" si="31"/>
        <v>WP6</v>
      </c>
      <c r="I212" s="114" t="s">
        <v>32</v>
      </c>
      <c r="J212" s="89"/>
      <c r="K212" s="89"/>
      <c r="L212" s="89"/>
      <c r="M212" s="89"/>
      <c r="N212" s="89"/>
      <c r="O212" s="89"/>
      <c r="P212" s="1"/>
      <c r="Q212" s="1"/>
      <c r="R212" s="89"/>
      <c r="V212" s="112"/>
      <c r="X212" s="18"/>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12"/>
      <c r="BE212" s="112"/>
      <c r="BF212" s="112"/>
    </row>
    <row r="213" spans="1:58" ht="13.5" customHeight="1">
      <c r="A213" s="114"/>
      <c r="B213" s="76"/>
      <c r="C213" s="76"/>
      <c r="D213" s="76"/>
      <c r="E213" s="76"/>
      <c r="F213" s="76"/>
      <c r="G213" s="76"/>
      <c r="H213" s="76"/>
      <c r="I213" s="76"/>
      <c r="J213" s="89"/>
      <c r="K213" s="89"/>
      <c r="L213" s="89"/>
      <c r="M213" s="89"/>
      <c r="N213" s="89"/>
      <c r="O213" s="89"/>
      <c r="P213" s="89"/>
      <c r="Q213" s="89"/>
      <c r="R213" s="89"/>
      <c r="V213" s="112"/>
      <c r="X213" s="24"/>
      <c r="Y213" s="112"/>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c r="AU213" s="112"/>
      <c r="AV213" s="112"/>
      <c r="AW213" s="112"/>
      <c r="AX213" s="112"/>
      <c r="AY213" s="112"/>
      <c r="AZ213" s="112"/>
      <c r="BA213" s="112"/>
      <c r="BB213" s="112"/>
      <c r="BC213" s="112"/>
      <c r="BD213" s="112"/>
      <c r="BE213" s="112"/>
      <c r="BF213" s="112"/>
    </row>
    <row r="214" spans="1:58" ht="13.5" customHeight="1">
      <c r="A214" s="114" t="str">
        <f t="shared" ref="A214:A220" si="32">A62</f>
        <v>P1</v>
      </c>
      <c r="B214" s="76"/>
      <c r="C214" s="51">
        <f>SUMPRODUCT(($J$201:$J$210="P1")*($I$201:$I$210&lt;&gt;"")*($I$201:$I$210="WP1")*($O$201:$O$210))</f>
        <v>0</v>
      </c>
      <c r="D214" s="51">
        <f>SUMPRODUCT(($J$201:$J$210="P1")*($I$201:$I$210&lt;&gt;"")*($I$201:$I$210="WP2")*($O$201:$O$210))</f>
        <v>0</v>
      </c>
      <c r="E214" s="51">
        <f>SUMPRODUCT(($J$201:$J$210="P1")*($I$201:$I$210&lt;&gt;"")*($I$201:$I$210="WP3")*($O$201:$O$210))</f>
        <v>0</v>
      </c>
      <c r="F214" s="51">
        <f>SUMPRODUCT(($J$201:$J$210="P1")*($I$201:$I$210&lt;&gt;"")*($I$201:$I$210="WP4")*($O$201:$O$210))</f>
        <v>0</v>
      </c>
      <c r="G214" s="51">
        <f>SUMPRODUCT(($J$201:$J$210="P1")*($I$201:$I$210&lt;&gt;"")*($I$201:$I$210="WP5")*($O$201:$O$210))</f>
        <v>0</v>
      </c>
      <c r="H214" s="51">
        <f>SUMPRODUCT(($J$201:$J$210="P1")*($I$201:$I$210&lt;&gt;"")*($I$201:$I$210="WP6")*($O$201:$O$210))</f>
        <v>0</v>
      </c>
      <c r="I214" s="87">
        <f>SUM(C214:H214)</f>
        <v>0</v>
      </c>
      <c r="J214" s="89"/>
      <c r="K214" s="89"/>
      <c r="L214" s="89"/>
      <c r="M214" s="89"/>
      <c r="N214" s="89"/>
      <c r="O214" s="89"/>
      <c r="P214" s="89"/>
      <c r="Q214" s="89"/>
      <c r="R214" s="89"/>
      <c r="V214" s="112"/>
      <c r="X214" s="24"/>
      <c r="Y214" s="112"/>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c r="AU214" s="112"/>
      <c r="AV214" s="112"/>
      <c r="AW214" s="112"/>
      <c r="AX214" s="112"/>
      <c r="AY214" s="112"/>
      <c r="AZ214" s="112"/>
      <c r="BA214" s="112"/>
      <c r="BB214" s="112"/>
      <c r="BC214" s="112"/>
      <c r="BD214" s="112"/>
      <c r="BE214" s="112"/>
      <c r="BF214" s="112"/>
    </row>
    <row r="215" spans="1:58" ht="13.5" customHeight="1">
      <c r="A215" s="114" t="str">
        <f t="shared" si="32"/>
        <v>P2</v>
      </c>
      <c r="B215" s="76"/>
      <c r="C215" s="51">
        <f>SUMPRODUCT(($J$201:$J$210="P2")*($I$201:$I$210&lt;&gt;"")*($I$201:$I$210="WP1")*($O$201:$O$210))</f>
        <v>0</v>
      </c>
      <c r="D215" s="51">
        <f>SUMPRODUCT(($J$201:$J$210="P2")*($I$201:$I$210&lt;&gt;"")*($I$201:$I$210="WP2")*($O$201:$O$210))</f>
        <v>0</v>
      </c>
      <c r="E215" s="51">
        <f>SUMPRODUCT(($J$201:$J$210="P2")*($I$201:$I$210&lt;&gt;"")*($I$201:$I$210="WP3")*($O$201:$O$210))</f>
        <v>0</v>
      </c>
      <c r="F215" s="51">
        <f>SUMPRODUCT(($J$201:$J$210="P2")*($I$201:$I$210&lt;&gt;"")*($I$201:$I$210="WP4")*($O$201:$O$210))</f>
        <v>0</v>
      </c>
      <c r="G215" s="51">
        <f>SUMPRODUCT(($J$201:$J$210="P2")*($I$201:$I$210&lt;&gt;"")*($I$201:$I$210="WP5")*($O$201:$O$210))</f>
        <v>0</v>
      </c>
      <c r="H215" s="51">
        <f>SUMPRODUCT(($J$201:$J$210="P2")*($I$201:$I$210&lt;&gt;"")*($I$201:$I$210="WP6")*($O$201:$O$210))</f>
        <v>0</v>
      </c>
      <c r="I215" s="87">
        <f t="shared" ref="I215:I220" si="33">SUM(C215:H215)</f>
        <v>0</v>
      </c>
      <c r="J215" s="89"/>
      <c r="K215" s="89"/>
      <c r="L215" s="89"/>
      <c r="M215" s="89"/>
      <c r="N215" s="368" t="str">
        <f>IF(I221=O211,"OK","ERRORE - Seleziona una delle opzioni WP e/o Periodo per ogni voce di spesa / ERROR -  Select one of the option WP and/or Period per each single budget line!")</f>
        <v>OK</v>
      </c>
      <c r="O215" s="368"/>
      <c r="P215" s="89"/>
      <c r="Q215" s="89"/>
      <c r="R215" s="89"/>
      <c r="V215" s="112"/>
      <c r="X215" s="24"/>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row>
    <row r="216" spans="1:58" ht="13.5" customHeight="1">
      <c r="A216" s="114" t="str">
        <f t="shared" si="32"/>
        <v>P3</v>
      </c>
      <c r="B216" s="76"/>
      <c r="C216" s="51">
        <f>SUMPRODUCT(($J$201:$J$210="P3")*($I$201:$I$210&lt;&gt;"")*($I$201:$I$210="WP1")*($O$201:$O$210))</f>
        <v>0</v>
      </c>
      <c r="D216" s="51">
        <f>SUMPRODUCT(($J$201:$J$210="P3")*($I$201:$I$210&lt;&gt;"")*($I$201:$I$210="WP2")*($O$201:$O$210))</f>
        <v>0</v>
      </c>
      <c r="E216" s="51">
        <f>SUMPRODUCT(($J$201:$J$210="P3")*($I$201:$I$210&lt;&gt;"")*($I$201:$I$210="WP3")*($O$201:$O$210))</f>
        <v>0</v>
      </c>
      <c r="F216" s="51">
        <f>SUMPRODUCT(($J$201:$J$210="P3")*($I$201:$I$210&lt;&gt;"")*($I$201:$I$210="WP4")*($O$201:$O$210))</f>
        <v>0</v>
      </c>
      <c r="G216" s="51">
        <f>SUMPRODUCT(($J$201:$J$210="P3")*($I$201:$I$210&lt;&gt;"")*($I$201:$I$210="WP5")*($O$201:$O$210))</f>
        <v>0</v>
      </c>
      <c r="H216" s="51">
        <f>SUMPRODUCT(($J$201:$J$210="P3")*($I$201:$I$210&lt;&gt;"")*($I$201:$I$210="WP6")*($O$201:$O$210))</f>
        <v>0</v>
      </c>
      <c r="I216" s="87">
        <f t="shared" si="33"/>
        <v>0</v>
      </c>
      <c r="J216" s="89"/>
      <c r="K216" s="89"/>
      <c r="L216" s="89"/>
      <c r="M216" s="89"/>
      <c r="N216" s="368"/>
      <c r="O216" s="368"/>
      <c r="P216" s="89"/>
      <c r="Q216" s="89"/>
      <c r="R216" s="89"/>
      <c r="V216" s="112"/>
      <c r="X216" s="24"/>
      <c r="Y216" s="112"/>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c r="AU216" s="112"/>
      <c r="AV216" s="112"/>
      <c r="AW216" s="112"/>
      <c r="AX216" s="112"/>
      <c r="AY216" s="112"/>
      <c r="AZ216" s="112"/>
      <c r="BA216" s="112"/>
      <c r="BB216" s="112"/>
      <c r="BC216" s="112"/>
      <c r="BD216" s="112"/>
      <c r="BE216" s="112"/>
      <c r="BF216" s="112"/>
    </row>
    <row r="217" spans="1:58" ht="13.5" customHeight="1">
      <c r="A217" s="114" t="str">
        <f t="shared" si="32"/>
        <v>P4</v>
      </c>
      <c r="B217" s="76"/>
      <c r="C217" s="51">
        <f>SUMPRODUCT(($J$201:$J$210="P4")*($I$201:$I$210&lt;&gt;"")*($I$201:$I$210="WP1")*($O$201:$O$210))</f>
        <v>0</v>
      </c>
      <c r="D217" s="51">
        <f>SUMPRODUCT(($J$201:$J$210="P4")*($I$201:$I$210&lt;&gt;"")*($I$201:$I$210="WP2")*($O$201:$O$210))</f>
        <v>0</v>
      </c>
      <c r="E217" s="51">
        <f>SUMPRODUCT(($J$201:$J$210="P4")*($I$201:$I$210&lt;&gt;"")*($I$201:$I$210="WP3")*($O$201:$O$210))</f>
        <v>0</v>
      </c>
      <c r="F217" s="51">
        <f>SUMPRODUCT(($J$201:$J$210="P4")*($I$201:$I$210&lt;&gt;"")*($I$201:$I$210="WP4")*($O$201:$O$210))</f>
        <v>0</v>
      </c>
      <c r="G217" s="51">
        <f>SUMPRODUCT(($J$201:$J$210="P4")*($I$201:$I$210&lt;&gt;"")*($I$201:$I$210="WP5")*($O$201:$O$210))</f>
        <v>0</v>
      </c>
      <c r="H217" s="51">
        <f>SUMPRODUCT(($J$201:$J$210="P4")*($I$201:$I$210&lt;&gt;"")*($I$201:$I$210="WP6")*($O$201:$O$210))</f>
        <v>0</v>
      </c>
      <c r="I217" s="87">
        <f t="shared" si="33"/>
        <v>0</v>
      </c>
      <c r="J217" s="89"/>
      <c r="K217" s="89"/>
      <c r="L217" s="89"/>
      <c r="M217" s="89"/>
      <c r="N217" s="368"/>
      <c r="O217" s="368"/>
      <c r="P217" s="89"/>
      <c r="Q217" s="89"/>
      <c r="R217" s="89"/>
      <c r="V217" s="112"/>
      <c r="X217" s="24"/>
      <c r="Y217" s="112"/>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c r="AU217" s="112"/>
      <c r="AV217" s="112"/>
      <c r="AW217" s="112"/>
      <c r="AX217" s="112"/>
      <c r="AY217" s="112"/>
      <c r="AZ217" s="112"/>
      <c r="BA217" s="112"/>
      <c r="BB217" s="112"/>
      <c r="BC217" s="112"/>
      <c r="BD217" s="112"/>
      <c r="BE217" s="112"/>
      <c r="BF217" s="112"/>
    </row>
    <row r="218" spans="1:58" ht="13.5" customHeight="1">
      <c r="A218" s="114" t="str">
        <f t="shared" si="32"/>
        <v>P5</v>
      </c>
      <c r="B218" s="76"/>
      <c r="C218" s="51">
        <f>SUMPRODUCT(($J$201:$J$210="P5")*($I$201:$I$210&lt;&gt;"")*($I$201:$I$210="WP1")*($O$201:$O$210))</f>
        <v>0</v>
      </c>
      <c r="D218" s="51">
        <f>SUMPRODUCT(($J$201:$J$210="P5")*($I$201:$I$210&lt;&gt;"")*($I$201:$I$210="WP2")*($O$201:$O$210))</f>
        <v>0</v>
      </c>
      <c r="E218" s="51">
        <f>SUMPRODUCT(($J$201:$J$210="P5")*($I$201:$I$210&lt;&gt;"")*($I$201:$I$210="WP3")*($O$201:$O$210))</f>
        <v>0</v>
      </c>
      <c r="F218" s="51">
        <f>SUMPRODUCT(($J$201:$J$210="P5")*($I$201:$I$210&lt;&gt;"")*($I$201:$I$210="WP4")*($O$201:$O$210))</f>
        <v>0</v>
      </c>
      <c r="G218" s="51">
        <f>SUMPRODUCT(($J$201:$J$210="P5")*($I$201:$I$210&lt;&gt;"")*($I$201:$I$210="WP5")*($O$201:$O$210))</f>
        <v>0</v>
      </c>
      <c r="H218" s="51">
        <f>SUMPRODUCT(($J$201:$J$210="P5")*($I$201:$I$210&lt;&gt;"")*($I$201:$I$210="WP6")*($O$201:$O$210))</f>
        <v>0</v>
      </c>
      <c r="I218" s="87">
        <f t="shared" si="33"/>
        <v>0</v>
      </c>
      <c r="J218" s="89"/>
      <c r="K218" s="89"/>
      <c r="L218" s="89"/>
      <c r="M218" s="89"/>
      <c r="N218" s="368"/>
      <c r="O218" s="368"/>
      <c r="P218" s="89"/>
      <c r="Q218" s="89"/>
      <c r="R218" s="89"/>
      <c r="V218" s="112"/>
      <c r="X218" s="24"/>
      <c r="Y218" s="112"/>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c r="AU218" s="112"/>
      <c r="AV218" s="112"/>
      <c r="AW218" s="112"/>
      <c r="AX218" s="112"/>
      <c r="AY218" s="112"/>
      <c r="AZ218" s="112"/>
      <c r="BA218" s="112"/>
      <c r="BB218" s="112"/>
      <c r="BC218" s="112"/>
      <c r="BD218" s="112"/>
      <c r="BE218" s="112"/>
      <c r="BF218" s="112"/>
    </row>
    <row r="219" spans="1:58" ht="13.5" customHeight="1">
      <c r="A219" s="114" t="str">
        <f t="shared" si="32"/>
        <v>P6</v>
      </c>
      <c r="B219" s="76"/>
      <c r="C219" s="51">
        <f>SUMPRODUCT(($J$201:$J$210="P6")*($I$201:$I$210&lt;&gt;"")*($I$201:$I$210="WP1")*($O$201:$O$210))</f>
        <v>0</v>
      </c>
      <c r="D219" s="51">
        <f>SUMPRODUCT(($J$201:$J$210="P6")*($I$201:$I$210&lt;&gt;"")*($I$201:$I$210="WP2")*($O$201:$O$210))</f>
        <v>0</v>
      </c>
      <c r="E219" s="51">
        <f>SUMPRODUCT(($J$201:$J$210="P6")*($I$201:$I$210&lt;&gt;"")*($I$201:$I$210="WP3")*($O$201:$O$210))</f>
        <v>0</v>
      </c>
      <c r="F219" s="51">
        <f>SUMPRODUCT(($J$201:$J$210="P6")*($I$201:$I$210&lt;&gt;"")*($I$201:$I$210="WP4")*($O$201:$O$210))</f>
        <v>0</v>
      </c>
      <c r="G219" s="51">
        <f>SUMPRODUCT(($J$201:$J$210="P6")*($I$201:$I$210&lt;&gt;"")*($I$201:$I$210="WP5")*($O$201:$O$210))</f>
        <v>0</v>
      </c>
      <c r="H219" s="51">
        <f>SUMPRODUCT(($J$201:$J$210="P6")*($I$201:$I$210&lt;&gt;"")*($I$201:$I$210="WP6")*($O$201:$O$210))</f>
        <v>0</v>
      </c>
      <c r="I219" s="87">
        <f t="shared" si="33"/>
        <v>0</v>
      </c>
      <c r="J219" s="89"/>
      <c r="K219" s="89"/>
      <c r="L219" s="89"/>
      <c r="M219" s="89"/>
      <c r="N219" s="368"/>
      <c r="O219" s="368"/>
      <c r="P219" s="89"/>
      <c r="Q219" s="89"/>
      <c r="R219" s="89"/>
      <c r="V219" s="112"/>
      <c r="X219" s="24"/>
      <c r="Y219" s="112"/>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c r="AU219" s="112"/>
      <c r="AV219" s="112"/>
      <c r="AW219" s="112"/>
      <c r="AX219" s="112"/>
      <c r="AY219" s="112"/>
      <c r="AZ219" s="112"/>
      <c r="BA219" s="112"/>
      <c r="BB219" s="112"/>
      <c r="BC219" s="112"/>
      <c r="BD219" s="112"/>
      <c r="BE219" s="112"/>
      <c r="BF219" s="112"/>
    </row>
    <row r="220" spans="1:58" ht="13.5" customHeight="1">
      <c r="A220" s="114" t="str">
        <f t="shared" si="32"/>
        <v>P7</v>
      </c>
      <c r="B220" s="76"/>
      <c r="C220" s="51">
        <f>SUMPRODUCT(($J$201:$J$210="P7")*($I$201:$I$210&lt;&gt;"")*($I$201:$I$210="WP1")*($O$201:$O$210))</f>
        <v>0</v>
      </c>
      <c r="D220" s="51">
        <f>SUMPRODUCT(($J$201:$J$210="P7")*($I$201:$I$210&lt;&gt;"")*($I$201:$I$210="WP2")*($O$201:$O$210))</f>
        <v>0</v>
      </c>
      <c r="E220" s="51">
        <f>SUMPRODUCT(($J$201:$J$210="P7")*($I$201:$I$210&lt;&gt;"")*($I$201:$I$210="WP3")*($O$201:$O$210))</f>
        <v>0</v>
      </c>
      <c r="F220" s="51">
        <f>SUMPRODUCT(($J$201:$J$210="P7")*($I$201:$I$210&lt;&gt;"")*($I$201:$I$210="WP4")*($O$201:$O$210))</f>
        <v>0</v>
      </c>
      <c r="G220" s="51">
        <f>SUMPRODUCT(($J$201:$J$210="P7")*($I$201:$I$210&lt;&gt;"")*($I$201:$I$210="WP5")*($O$201:$O$210))</f>
        <v>0</v>
      </c>
      <c r="H220" s="51">
        <f>SUMPRODUCT(($J$201:$J$210="P7")*($I$201:$I$210&lt;&gt;"")*($I$201:$I$210="WP6")*($O$201:$O$210))</f>
        <v>0</v>
      </c>
      <c r="I220" s="87">
        <f t="shared" si="33"/>
        <v>0</v>
      </c>
      <c r="J220" s="89"/>
      <c r="K220" s="89"/>
      <c r="L220" s="89"/>
      <c r="M220" s="89"/>
      <c r="N220" s="368"/>
      <c r="O220" s="368"/>
      <c r="P220" s="89"/>
      <c r="Q220" s="89"/>
      <c r="R220" s="89"/>
      <c r="V220" s="112"/>
      <c r="X220" s="24"/>
      <c r="Y220" s="112"/>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c r="AU220" s="112"/>
      <c r="AV220" s="112"/>
      <c r="AW220" s="112"/>
      <c r="AX220" s="112"/>
      <c r="AY220" s="112"/>
      <c r="AZ220" s="112"/>
      <c r="BA220" s="112"/>
      <c r="BB220" s="112"/>
      <c r="BC220" s="112"/>
      <c r="BD220" s="112"/>
      <c r="BE220" s="112"/>
      <c r="BF220" s="112"/>
    </row>
    <row r="221" spans="1:58" ht="13.5" customHeight="1">
      <c r="A221" s="52" t="s">
        <v>32</v>
      </c>
      <c r="B221" s="77"/>
      <c r="C221" s="53">
        <f t="shared" ref="C221:H221" si="34">SUM(C$214:C$220)</f>
        <v>0</v>
      </c>
      <c r="D221" s="53">
        <f t="shared" si="34"/>
        <v>0</v>
      </c>
      <c r="E221" s="53">
        <f t="shared" si="34"/>
        <v>0</v>
      </c>
      <c r="F221" s="53">
        <f t="shared" si="34"/>
        <v>0</v>
      </c>
      <c r="G221" s="53">
        <f t="shared" si="34"/>
        <v>0</v>
      </c>
      <c r="H221" s="53">
        <f t="shared" si="34"/>
        <v>0</v>
      </c>
      <c r="I221" s="53">
        <f>SUM(I$213:I$220)</f>
        <v>0</v>
      </c>
      <c r="J221" s="89"/>
      <c r="K221" s="89"/>
      <c r="L221" s="89"/>
      <c r="M221" s="89"/>
      <c r="N221" s="368"/>
      <c r="O221" s="368"/>
      <c r="P221" s="89"/>
      <c r="Q221" s="89"/>
      <c r="R221" s="89"/>
      <c r="V221" s="112"/>
      <c r="X221" s="24"/>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c r="AY221" s="112"/>
      <c r="AZ221" s="112"/>
      <c r="BA221" s="112"/>
      <c r="BB221" s="112"/>
      <c r="BC221" s="112"/>
      <c r="BD221" s="112"/>
      <c r="BE221" s="112"/>
      <c r="BF221" s="112"/>
    </row>
    <row r="222" spans="1:58" ht="18.75" customHeight="1">
      <c r="A222" s="52" t="s">
        <v>51</v>
      </c>
      <c r="B222" s="77"/>
      <c r="C222" s="53">
        <f>SUMPRODUCT(($I$201:$I$210="WP1")*($K$201:$K$210&lt;&gt;"")*($K$201:$K$210="fuori area / outside the area")*($O$201:$O$210))</f>
        <v>0</v>
      </c>
      <c r="D222" s="53">
        <f>SUMPRODUCT(($I$201:$I$210="WP2")*($K$201:$K$210&lt;&gt;"")*($K$201:$K$210="fuori area / outside the area")*($O$201:$O$210))</f>
        <v>0</v>
      </c>
      <c r="E222" s="53">
        <f>SUMPRODUCT(($I$201:$I$210="WP3")*($K$201:$K$210&lt;&gt;"")*($K$201:$K$210="fuori area / outside the area")*($O$201:$O$210))</f>
        <v>0</v>
      </c>
      <c r="F222" s="53">
        <f>SUMPRODUCT(($I$201:$I$210="WP4")*($K$201:$K$210&lt;&gt;"")*($K$201:$K$210="fuori area / outside the area")*($O$201:$O$210))</f>
        <v>0</v>
      </c>
      <c r="G222" s="53">
        <f>SUMPRODUCT(($I$201:$I$210="WP5")*($K$201:$K$210&lt;&gt;"")*($K$201:$K$210="fuori area / outside the area")*($O$201:$O$210))</f>
        <v>0</v>
      </c>
      <c r="H222" s="53">
        <f>SUMPRODUCT(($I$201:$I$210="WP6")*($K$201:$K$210&lt;&gt;"")*($K$201:$K$210="fuori area / outside the area")*($O$201:$O$210))</f>
        <v>0</v>
      </c>
      <c r="I222" s="53">
        <f>SUM(C222:H222)</f>
        <v>0</v>
      </c>
      <c r="J222" s="89"/>
      <c r="K222" s="89"/>
      <c r="L222" s="89"/>
      <c r="M222" s="89"/>
      <c r="N222" s="89"/>
      <c r="O222" s="89"/>
      <c r="P222" s="89"/>
      <c r="Q222" s="89"/>
      <c r="R222" s="89"/>
      <c r="S222" s="25"/>
      <c r="T222" s="25"/>
      <c r="U222" s="25"/>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row>
    <row r="223" spans="1:58" ht="39.75" customHeight="1">
      <c r="A223" s="52" t="s">
        <v>155</v>
      </c>
      <c r="B223" s="77"/>
      <c r="C223" s="53">
        <f>SUMPRODUCT(($I$201:$I$210="WP1")*($H$201:$H$210&lt;&gt;"")*($H$201:$H$210="SI/YES")*($O$201:$O$210))</f>
        <v>0</v>
      </c>
      <c r="D223" s="53">
        <f>SUMPRODUCT(($I$201:$I$210="WP2")*($H$201:$H$210&lt;&gt;"")*($H$201:$H$210="SI/YES")*($O$201:$O$210))</f>
        <v>0</v>
      </c>
      <c r="E223" s="53">
        <f>SUMPRODUCT(($I$201:$I$210="WP3")*($H$201:$H$210&lt;&gt;"")*($H$201:$H$210="SI/YES")*($O$201:$O$210))</f>
        <v>0</v>
      </c>
      <c r="F223" s="53">
        <f>SUMPRODUCT(($I$201:$I$210="WP4")*($H$201:$H$210&lt;&gt;"")*($H$201:$H$210="SI/YES")*($O$201:$O$210))</f>
        <v>0</v>
      </c>
      <c r="G223" s="53">
        <f>SUMPRODUCT(($I$201:$I$210="WP5")*($H$201:$H$210&lt;&gt;"")*($H$201:$H$210="SI/YES")*($O$201:$O$210))</f>
        <v>0</v>
      </c>
      <c r="H223" s="53">
        <f>SUMPRODUCT(($I$201:$I$210="WP6")*($H$201:$H$210&lt;&gt;"")*($H$201:$H$210="SI/YES")*($O$201:$O$210))</f>
        <v>0</v>
      </c>
      <c r="I223" s="85">
        <f>SUM(C223:H223)</f>
        <v>0</v>
      </c>
      <c r="J223" s="12"/>
      <c r="K223" s="12"/>
      <c r="L223" s="12"/>
      <c r="M223" s="12"/>
      <c r="N223" s="12"/>
      <c r="O223" s="12"/>
      <c r="P223" s="12"/>
      <c r="Q223" s="12"/>
      <c r="R223" s="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c r="AU223" s="112"/>
      <c r="AV223" s="112"/>
      <c r="AW223" s="112"/>
      <c r="AX223" s="112"/>
      <c r="AY223" s="112"/>
      <c r="AZ223" s="112"/>
      <c r="BA223" s="112"/>
      <c r="BB223" s="112"/>
      <c r="BC223" s="112"/>
      <c r="BD223" s="112"/>
      <c r="BE223" s="112"/>
      <c r="BF223" s="112"/>
    </row>
    <row r="224" spans="1:58" ht="16.5" customHeight="1">
      <c r="A224" s="12"/>
      <c r="B224" s="12"/>
      <c r="C224" s="12"/>
      <c r="D224" s="12"/>
      <c r="E224" s="12"/>
      <c r="F224" s="12"/>
      <c r="G224" s="12"/>
      <c r="H224" s="12"/>
      <c r="I224" s="12"/>
      <c r="J224" s="12"/>
      <c r="K224" s="12"/>
      <c r="L224" s="12"/>
      <c r="M224" s="12"/>
      <c r="N224" s="12"/>
      <c r="O224" s="12"/>
      <c r="P224" s="12"/>
      <c r="Q224" s="12"/>
      <c r="R224" s="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row>
    <row r="225" spans="1:58" ht="16.5" customHeight="1">
      <c r="A225" s="17"/>
      <c r="B225" s="17"/>
      <c r="C225" s="17"/>
      <c r="D225" s="17"/>
      <c r="E225" s="17"/>
      <c r="F225" s="17"/>
      <c r="G225" s="17"/>
      <c r="H225" s="17"/>
      <c r="I225" s="17"/>
      <c r="J225" s="17"/>
      <c r="K225" s="17"/>
      <c r="L225" s="17"/>
      <c r="M225" s="17"/>
      <c r="N225" s="17"/>
      <c r="O225" s="17"/>
      <c r="P225" s="17"/>
      <c r="Q225" s="17"/>
      <c r="R225" s="17"/>
      <c r="S225" s="18"/>
      <c r="T225" s="18"/>
      <c r="U225" s="18"/>
      <c r="V225" s="18"/>
      <c r="W225" s="18"/>
      <c r="X225" s="18"/>
      <c r="Y225" s="18"/>
      <c r="Z225" s="18"/>
      <c r="AA225" s="18"/>
      <c r="AB225" s="18"/>
      <c r="AC225" s="18"/>
      <c r="AD225" s="18"/>
      <c r="AE225" s="18"/>
      <c r="AF225" s="18"/>
      <c r="AG225" s="18"/>
      <c r="AH225" s="18"/>
      <c r="AI225" s="112"/>
      <c r="AJ225" s="112"/>
      <c r="AK225" s="112"/>
      <c r="AL225" s="112"/>
      <c r="AM225" s="112"/>
      <c r="AN225" s="112"/>
      <c r="AO225" s="18"/>
      <c r="AP225" s="18"/>
      <c r="AQ225" s="18"/>
      <c r="AR225" s="18"/>
      <c r="AS225" s="18"/>
      <c r="AT225" s="18"/>
      <c r="AU225" s="18"/>
      <c r="AV225" s="18"/>
      <c r="AW225" s="18"/>
      <c r="AX225" s="18"/>
      <c r="AY225" s="18"/>
      <c r="AZ225" s="18"/>
      <c r="BA225" s="18"/>
      <c r="BB225" s="18"/>
      <c r="BC225" s="18"/>
      <c r="BD225" s="18"/>
      <c r="BE225" s="18"/>
      <c r="BF225" s="18"/>
    </row>
    <row r="226" spans="1:58" ht="16.5" customHeight="1">
      <c r="A226" s="78" t="s">
        <v>134</v>
      </c>
      <c r="B226" s="17"/>
      <c r="C226" s="17"/>
      <c r="D226" s="17"/>
      <c r="E226" s="17"/>
      <c r="F226" s="17"/>
      <c r="G226" s="17"/>
      <c r="H226" s="17"/>
      <c r="I226" s="17"/>
      <c r="J226" s="17"/>
      <c r="K226" s="17"/>
      <c r="L226" s="17"/>
      <c r="M226" s="17"/>
      <c r="N226" s="17"/>
      <c r="O226" s="17"/>
      <c r="P226" s="17"/>
      <c r="Q226" s="17"/>
      <c r="R226" s="17"/>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row>
    <row r="227" spans="1:58" ht="9.75" customHeight="1">
      <c r="A227" s="7"/>
      <c r="B227" s="17"/>
      <c r="C227" s="17"/>
      <c r="D227" s="17"/>
      <c r="E227" s="17"/>
      <c r="F227" s="17"/>
      <c r="G227" s="17"/>
      <c r="H227" s="17"/>
      <c r="I227" s="17"/>
      <c r="J227" s="17"/>
      <c r="K227" s="17"/>
      <c r="L227" s="17"/>
      <c r="M227" s="17"/>
      <c r="N227" s="17"/>
      <c r="O227" s="17"/>
      <c r="P227" s="17"/>
      <c r="Q227" s="17"/>
      <c r="R227" s="17"/>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row>
    <row r="228" spans="1:58" ht="84.75" customHeight="1">
      <c r="A228" s="50"/>
      <c r="B228" s="76"/>
      <c r="C228" s="114" t="str">
        <f t="shared" ref="C228:H228" si="35">C60</f>
        <v>WP1</v>
      </c>
      <c r="D228" s="114" t="str">
        <f t="shared" si="35"/>
        <v>WP2</v>
      </c>
      <c r="E228" s="114" t="str">
        <f t="shared" si="35"/>
        <v>WP3</v>
      </c>
      <c r="F228" s="114" t="str">
        <f t="shared" si="35"/>
        <v>WP4</v>
      </c>
      <c r="G228" s="114" t="str">
        <f t="shared" si="35"/>
        <v>WP5</v>
      </c>
      <c r="H228" s="114" t="str">
        <f t="shared" si="35"/>
        <v>WP6</v>
      </c>
      <c r="I228" s="114" t="s">
        <v>32</v>
      </c>
      <c r="J228" s="89"/>
      <c r="K228" s="89"/>
      <c r="L228" s="89"/>
      <c r="M228" s="89"/>
      <c r="N228" s="89"/>
      <c r="O228" s="89"/>
      <c r="P228" s="89"/>
      <c r="Q228" s="89"/>
      <c r="R228" s="89"/>
      <c r="V228" s="112"/>
      <c r="X228" s="18"/>
      <c r="Y228" s="112"/>
      <c r="Z228" s="112"/>
      <c r="AA228" s="112"/>
      <c r="AB228" s="112"/>
      <c r="AC228" s="112"/>
      <c r="AD228" s="112"/>
      <c r="AE228" s="112"/>
      <c r="AF228" s="112"/>
      <c r="AG228" s="112"/>
      <c r="AH228" s="72"/>
      <c r="AI228" s="72"/>
      <c r="AJ228" s="72"/>
      <c r="AK228" s="72"/>
      <c r="AL228" s="7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row>
    <row r="229" spans="1:58" ht="36" customHeight="1">
      <c r="A229" s="114" t="str">
        <f>A47</f>
        <v>Costi del personale - costi reali /  staff costs - real costs</v>
      </c>
      <c r="B229" s="76"/>
      <c r="C229" s="92">
        <f t="shared" ref="C229:H229" si="36">C69+C90</f>
        <v>0</v>
      </c>
      <c r="D229" s="92">
        <f t="shared" si="36"/>
        <v>0</v>
      </c>
      <c r="E229" s="92">
        <f t="shared" si="36"/>
        <v>0</v>
      </c>
      <c r="F229" s="92">
        <f t="shared" si="36"/>
        <v>0</v>
      </c>
      <c r="G229" s="92">
        <f t="shared" si="36"/>
        <v>0</v>
      </c>
      <c r="H229" s="92">
        <f t="shared" si="36"/>
        <v>0</v>
      </c>
      <c r="I229" s="94">
        <f t="shared" ref="I229:I234" si="37">SUM(B229:H229)</f>
        <v>0</v>
      </c>
      <c r="J229" s="89"/>
      <c r="K229" s="89"/>
      <c r="L229" s="89"/>
      <c r="M229" s="89"/>
      <c r="N229" s="89"/>
      <c r="O229" s="89"/>
      <c r="P229" s="89"/>
      <c r="Q229" s="89"/>
      <c r="R229" s="89"/>
      <c r="V229" s="112"/>
      <c r="X229" s="24"/>
      <c r="Y229" s="112"/>
      <c r="Z229" s="112"/>
      <c r="AA229" s="112"/>
      <c r="AB229" s="112"/>
      <c r="AC229" s="112"/>
      <c r="AD229" s="112"/>
      <c r="AE229" s="112"/>
      <c r="AF229" s="112"/>
      <c r="AG229" s="112"/>
      <c r="AH229" s="73"/>
      <c r="AI229" s="73"/>
      <c r="AJ229" s="73"/>
      <c r="AK229" s="73"/>
      <c r="AL229" s="73"/>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row>
    <row r="230" spans="1:58" ht="57" customHeight="1">
      <c r="A230" s="114" t="s">
        <v>71</v>
      </c>
      <c r="B230" s="76"/>
      <c r="C230" s="92">
        <f t="shared" ref="C230:H230" si="38">C104</f>
        <v>0</v>
      </c>
      <c r="D230" s="92">
        <f t="shared" si="38"/>
        <v>0</v>
      </c>
      <c r="E230" s="92">
        <f t="shared" si="38"/>
        <v>0</v>
      </c>
      <c r="F230" s="92">
        <f t="shared" si="38"/>
        <v>0</v>
      </c>
      <c r="G230" s="92">
        <f t="shared" si="38"/>
        <v>0</v>
      </c>
      <c r="H230" s="92">
        <f t="shared" si="38"/>
        <v>0</v>
      </c>
      <c r="I230" s="94">
        <f t="shared" si="37"/>
        <v>0</v>
      </c>
      <c r="J230" s="89"/>
      <c r="K230" s="89"/>
      <c r="L230" s="89"/>
      <c r="M230" s="89"/>
      <c r="N230" s="89"/>
      <c r="O230" s="89"/>
      <c r="P230" s="89"/>
      <c r="Q230" s="89"/>
      <c r="R230" s="89"/>
      <c r="V230" s="112"/>
      <c r="X230" s="24"/>
      <c r="Y230" s="112"/>
      <c r="Z230" s="112"/>
      <c r="AA230" s="112"/>
      <c r="AB230" s="112"/>
      <c r="AC230" s="112"/>
      <c r="AD230" s="112"/>
      <c r="AE230" s="112"/>
      <c r="AF230" s="112"/>
      <c r="AG230" s="112"/>
      <c r="AH230" s="73"/>
      <c r="AI230" s="73"/>
      <c r="AJ230" s="73"/>
      <c r="AK230" s="73"/>
      <c r="AL230" s="73"/>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row>
    <row r="231" spans="1:58" ht="50.25" customHeight="1">
      <c r="A231" s="114" t="str">
        <f>A111</f>
        <v>Spese di viaggio e soggiorno / Travel and accommodation costs</v>
      </c>
      <c r="B231" s="76"/>
      <c r="C231" s="92">
        <f t="shared" ref="C231:H231" si="39">C133</f>
        <v>0</v>
      </c>
      <c r="D231" s="92">
        <f t="shared" si="39"/>
        <v>0</v>
      </c>
      <c r="E231" s="92">
        <f t="shared" si="39"/>
        <v>0</v>
      </c>
      <c r="F231" s="92">
        <f t="shared" si="39"/>
        <v>0</v>
      </c>
      <c r="G231" s="92">
        <f t="shared" si="39"/>
        <v>0</v>
      </c>
      <c r="H231" s="92">
        <f t="shared" si="39"/>
        <v>0</v>
      </c>
      <c r="I231" s="94">
        <f t="shared" si="37"/>
        <v>0</v>
      </c>
      <c r="J231" s="89"/>
      <c r="K231" s="89"/>
      <c r="L231" s="89"/>
      <c r="M231" s="89"/>
      <c r="N231" s="89"/>
      <c r="O231" s="89"/>
      <c r="P231" s="89"/>
      <c r="Q231" s="89"/>
      <c r="R231" s="89"/>
      <c r="V231" s="112"/>
      <c r="X231" s="24"/>
      <c r="Y231" s="112"/>
      <c r="Z231" s="112"/>
      <c r="AA231" s="112"/>
      <c r="AB231" s="112"/>
      <c r="AC231" s="112"/>
      <c r="AD231" s="112"/>
      <c r="AE231" s="112"/>
      <c r="AF231" s="112"/>
      <c r="AG231" s="112"/>
      <c r="AH231" s="73"/>
      <c r="AI231" s="73"/>
      <c r="AJ231" s="73"/>
      <c r="AK231" s="73"/>
      <c r="AL231" s="73"/>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row>
    <row r="232" spans="1:58" ht="63" customHeight="1">
      <c r="A232" s="114" t="str">
        <f>A141</f>
        <v>Costi per consulenze e servizi / External expertise and services costs</v>
      </c>
      <c r="B232" s="76"/>
      <c r="C232" s="92">
        <f t="shared" ref="C232:H232" si="40">C163</f>
        <v>0</v>
      </c>
      <c r="D232" s="92">
        <f t="shared" si="40"/>
        <v>0</v>
      </c>
      <c r="E232" s="92">
        <f t="shared" si="40"/>
        <v>0</v>
      </c>
      <c r="F232" s="92">
        <f t="shared" si="40"/>
        <v>0</v>
      </c>
      <c r="G232" s="92">
        <f t="shared" si="40"/>
        <v>0</v>
      </c>
      <c r="H232" s="92">
        <f t="shared" si="40"/>
        <v>0</v>
      </c>
      <c r="I232" s="94">
        <f t="shared" si="37"/>
        <v>0</v>
      </c>
      <c r="J232" s="89"/>
      <c r="K232" s="89"/>
      <c r="L232" s="89"/>
      <c r="M232" s="89"/>
      <c r="N232" s="89"/>
      <c r="O232" s="89"/>
      <c r="P232" s="89"/>
      <c r="Q232" s="89"/>
      <c r="R232" s="89"/>
      <c r="V232" s="112"/>
      <c r="X232" s="24"/>
      <c r="Y232" s="112"/>
      <c r="Z232" s="112"/>
      <c r="AA232" s="112"/>
      <c r="AB232" s="112"/>
      <c r="AC232" s="112"/>
      <c r="AD232" s="112"/>
      <c r="AE232" s="112"/>
      <c r="AF232" s="112"/>
      <c r="AG232" s="112"/>
      <c r="AH232" s="73"/>
      <c r="AI232" s="73"/>
      <c r="AJ232" s="73"/>
      <c r="AK232" s="73"/>
      <c r="AL232" s="73"/>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row>
    <row r="233" spans="1:58" ht="30.75" customHeight="1">
      <c r="A233" s="114" t="str">
        <f>A170</f>
        <v xml:space="preserve">Spese per le apparecchiature / Equipment costs </v>
      </c>
      <c r="B233" s="76"/>
      <c r="C233" s="92">
        <f t="shared" ref="C233:H233" si="41">C192</f>
        <v>0</v>
      </c>
      <c r="D233" s="92">
        <f t="shared" si="41"/>
        <v>0</v>
      </c>
      <c r="E233" s="92">
        <f t="shared" si="41"/>
        <v>0</v>
      </c>
      <c r="F233" s="92">
        <f t="shared" si="41"/>
        <v>0</v>
      </c>
      <c r="G233" s="92">
        <f t="shared" si="41"/>
        <v>0</v>
      </c>
      <c r="H233" s="92">
        <f t="shared" si="41"/>
        <v>0</v>
      </c>
      <c r="I233" s="94">
        <f t="shared" si="37"/>
        <v>0</v>
      </c>
      <c r="J233" s="89"/>
      <c r="K233" s="89"/>
      <c r="L233" s="89"/>
      <c r="M233" s="89"/>
      <c r="N233" s="89"/>
      <c r="O233" s="89"/>
      <c r="P233" s="89"/>
      <c r="Q233" s="89"/>
      <c r="R233" s="89"/>
      <c r="V233" s="112"/>
      <c r="X233" s="24"/>
      <c r="Y233" s="112"/>
      <c r="Z233" s="112"/>
      <c r="AA233" s="112"/>
      <c r="AB233" s="112"/>
      <c r="AC233" s="112"/>
      <c r="AD233" s="112"/>
      <c r="AE233" s="112"/>
      <c r="AF233" s="112"/>
      <c r="AG233" s="112"/>
      <c r="AH233" s="73"/>
      <c r="AI233" s="73"/>
      <c r="AJ233" s="73"/>
      <c r="AK233" s="73"/>
      <c r="AL233" s="73"/>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row>
    <row r="234" spans="1:58" ht="31.5" customHeight="1">
      <c r="A234" s="114" t="str">
        <f>A199</f>
        <v>Infrastrutture e lavori / Costs for infrastructure and works</v>
      </c>
      <c r="B234" s="76"/>
      <c r="C234" s="92">
        <f t="shared" ref="C234:H234" si="42">C221</f>
        <v>0</v>
      </c>
      <c r="D234" s="92">
        <f t="shared" si="42"/>
        <v>0</v>
      </c>
      <c r="E234" s="92">
        <f t="shared" si="42"/>
        <v>0</v>
      </c>
      <c r="F234" s="92">
        <f t="shared" si="42"/>
        <v>0</v>
      </c>
      <c r="G234" s="92">
        <f t="shared" si="42"/>
        <v>0</v>
      </c>
      <c r="H234" s="92">
        <f t="shared" si="42"/>
        <v>0</v>
      </c>
      <c r="I234" s="94">
        <f t="shared" si="37"/>
        <v>0</v>
      </c>
      <c r="J234" s="89"/>
      <c r="K234" s="105"/>
      <c r="L234" s="89"/>
      <c r="M234" s="89"/>
      <c r="N234" s="89"/>
      <c r="O234" s="89"/>
      <c r="P234" s="89"/>
      <c r="Q234" s="89"/>
      <c r="R234" s="89"/>
      <c r="V234" s="112"/>
      <c r="X234" s="24"/>
      <c r="Y234" s="112"/>
      <c r="Z234" s="112"/>
      <c r="AA234" s="112"/>
      <c r="AB234" s="112"/>
      <c r="AC234" s="112"/>
      <c r="AD234" s="112"/>
      <c r="AE234" s="112"/>
      <c r="AF234" s="112"/>
      <c r="AG234" s="112"/>
      <c r="AH234" s="73"/>
      <c r="AI234" s="73"/>
      <c r="AJ234" s="73"/>
      <c r="AK234" s="73"/>
      <c r="AL234" s="73"/>
      <c r="AM234" s="112"/>
      <c r="AN234" s="112"/>
      <c r="AO234" s="112"/>
      <c r="AP234" s="112"/>
      <c r="AQ234" s="112"/>
      <c r="AR234" s="112"/>
      <c r="AS234" s="112"/>
      <c r="AT234" s="112"/>
      <c r="AU234" s="112"/>
      <c r="AV234" s="112"/>
      <c r="AW234" s="112"/>
      <c r="AX234" s="112"/>
      <c r="AY234" s="112"/>
      <c r="AZ234" s="112"/>
      <c r="BA234" s="112"/>
      <c r="BB234" s="112"/>
      <c r="BC234" s="112"/>
      <c r="BD234" s="112"/>
      <c r="BE234" s="112"/>
      <c r="BF234" s="112"/>
    </row>
    <row r="235" spans="1:58" ht="36" customHeight="1">
      <c r="A235" s="52" t="s">
        <v>133</v>
      </c>
      <c r="B235" s="76"/>
      <c r="C235" s="88">
        <f t="shared" ref="C235:I235" si="43">SUM(C$229:C$234)</f>
        <v>0</v>
      </c>
      <c r="D235" s="88">
        <f t="shared" si="43"/>
        <v>0</v>
      </c>
      <c r="E235" s="88">
        <f t="shared" si="43"/>
        <v>0</v>
      </c>
      <c r="F235" s="88">
        <f t="shared" si="43"/>
        <v>0</v>
      </c>
      <c r="G235" s="88">
        <f t="shared" si="43"/>
        <v>0</v>
      </c>
      <c r="H235" s="88">
        <f t="shared" si="43"/>
        <v>0</v>
      </c>
      <c r="I235" s="88">
        <f t="shared" si="43"/>
        <v>0</v>
      </c>
      <c r="J235" s="89"/>
      <c r="K235" s="105"/>
      <c r="L235" s="89"/>
      <c r="M235" s="89"/>
      <c r="N235" s="89"/>
      <c r="O235" s="89"/>
      <c r="P235" s="89"/>
      <c r="Q235" s="89"/>
      <c r="R235" s="89"/>
      <c r="V235" s="112"/>
      <c r="X235" s="24"/>
      <c r="Y235" s="112"/>
      <c r="Z235" s="112"/>
      <c r="AA235" s="112"/>
      <c r="AB235" s="112"/>
      <c r="AC235" s="112"/>
      <c r="AD235" s="112"/>
      <c r="AE235" s="112"/>
      <c r="AF235" s="112"/>
      <c r="AG235" s="112"/>
      <c r="AH235" s="74"/>
      <c r="AI235" s="74"/>
      <c r="AJ235" s="74"/>
      <c r="AK235" s="74"/>
      <c r="AL235" s="74"/>
      <c r="AM235" s="112"/>
      <c r="AN235" s="112"/>
      <c r="AO235" s="112"/>
      <c r="AP235" s="112"/>
      <c r="AQ235" s="112"/>
      <c r="AR235" s="112"/>
      <c r="AS235" s="112"/>
      <c r="AT235" s="112"/>
      <c r="AU235" s="112"/>
      <c r="AV235" s="112"/>
      <c r="AW235" s="112"/>
      <c r="AX235" s="112"/>
      <c r="AY235" s="112"/>
      <c r="AZ235" s="112"/>
      <c r="BA235" s="112"/>
      <c r="BB235" s="112"/>
      <c r="BC235" s="112"/>
      <c r="BD235" s="112"/>
      <c r="BE235" s="112"/>
      <c r="BF235" s="112"/>
    </row>
    <row r="236" spans="1:58" ht="46.5" customHeight="1">
      <c r="A236" s="52" t="s">
        <v>155</v>
      </c>
      <c r="B236" s="76"/>
      <c r="C236" s="99">
        <f>C71+C135+C165+C194+C223</f>
        <v>0</v>
      </c>
      <c r="D236" s="99">
        <f t="shared" ref="D236:I236" si="44">D71+D135+D165+D194+D223</f>
        <v>0</v>
      </c>
      <c r="E236" s="99">
        <f t="shared" si="44"/>
        <v>0</v>
      </c>
      <c r="F236" s="99">
        <f t="shared" si="44"/>
        <v>0</v>
      </c>
      <c r="G236" s="99">
        <f t="shared" si="44"/>
        <v>0</v>
      </c>
      <c r="H236" s="99">
        <f t="shared" si="44"/>
        <v>0</v>
      </c>
      <c r="I236" s="99">
        <f t="shared" si="44"/>
        <v>0</v>
      </c>
      <c r="J236" s="105"/>
      <c r="K236" s="105"/>
      <c r="L236" s="105"/>
      <c r="M236" s="105"/>
      <c r="N236" s="105"/>
      <c r="O236" s="105"/>
      <c r="P236" s="105"/>
      <c r="V236" s="112"/>
      <c r="X236" s="24"/>
      <c r="Y236" s="112"/>
      <c r="Z236" s="112"/>
      <c r="AA236" s="112"/>
      <c r="AB236" s="112"/>
      <c r="AC236" s="112"/>
      <c r="AD236" s="112"/>
      <c r="AE236" s="112"/>
      <c r="AF236" s="112"/>
      <c r="AG236" s="112"/>
      <c r="AH236" s="74"/>
      <c r="AI236" s="74"/>
      <c r="AJ236" s="74"/>
      <c r="AK236" s="74"/>
      <c r="AL236" s="74"/>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row>
    <row r="237" spans="1:58" ht="32.25" customHeight="1">
      <c r="A237" s="52" t="s">
        <v>51</v>
      </c>
      <c r="B237" s="76"/>
      <c r="C237" s="99">
        <f>C70+C91+C105+C134+C164+C193+C222</f>
        <v>0</v>
      </c>
      <c r="D237" s="99">
        <f t="shared" ref="D237:I237" si="45">D70+D91+D105+D134+D164+D193+D222</f>
        <v>0</v>
      </c>
      <c r="E237" s="99">
        <f t="shared" si="45"/>
        <v>0</v>
      </c>
      <c r="F237" s="99">
        <f t="shared" si="45"/>
        <v>0</v>
      </c>
      <c r="G237" s="99">
        <f t="shared" si="45"/>
        <v>0</v>
      </c>
      <c r="H237" s="99">
        <f t="shared" si="45"/>
        <v>0</v>
      </c>
      <c r="I237" s="99">
        <f t="shared" si="45"/>
        <v>0</v>
      </c>
      <c r="J237" s="89"/>
      <c r="K237" s="89"/>
      <c r="L237" s="89"/>
      <c r="M237" s="89"/>
      <c r="N237" s="89"/>
      <c r="O237" s="89"/>
      <c r="P237" s="89"/>
      <c r="Q237" s="89"/>
      <c r="R237" s="89"/>
      <c r="S237" s="25"/>
      <c r="T237" s="25"/>
      <c r="U237" s="25"/>
      <c r="V237" s="112"/>
      <c r="W237" s="112"/>
      <c r="X237" s="112"/>
      <c r="Y237" s="112"/>
      <c r="Z237" s="112"/>
      <c r="AA237" s="112"/>
      <c r="AB237" s="112"/>
      <c r="AC237" s="112"/>
      <c r="AD237" s="112"/>
      <c r="AE237" s="112"/>
      <c r="AF237" s="112"/>
      <c r="AG237" s="112"/>
      <c r="AH237" s="74"/>
      <c r="AI237" s="74"/>
      <c r="AJ237" s="74"/>
      <c r="AK237" s="74"/>
      <c r="AL237" s="74"/>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row>
    <row r="238" spans="1:58" ht="42.75" customHeight="1">
      <c r="A238" s="107" t="s">
        <v>75</v>
      </c>
      <c r="B238" s="76"/>
      <c r="C238" s="108">
        <f>SUM(C$229:C$234)-C236</f>
        <v>0</v>
      </c>
      <c r="D238" s="108">
        <f t="shared" ref="D238:I238" si="46">SUM(D$229:D$234)-D236</f>
        <v>0</v>
      </c>
      <c r="E238" s="108">
        <f t="shared" si="46"/>
        <v>0</v>
      </c>
      <c r="F238" s="108">
        <f t="shared" si="46"/>
        <v>0</v>
      </c>
      <c r="G238" s="108">
        <f t="shared" si="46"/>
        <v>0</v>
      </c>
      <c r="H238" s="108">
        <f t="shared" si="46"/>
        <v>0</v>
      </c>
      <c r="I238" s="108">
        <f t="shared" si="46"/>
        <v>0</v>
      </c>
      <c r="J238" s="136"/>
      <c r="K238" s="89"/>
      <c r="L238" s="89"/>
      <c r="M238" s="17"/>
      <c r="N238" s="17"/>
      <c r="O238" s="17"/>
      <c r="P238" s="17"/>
      <c r="Q238" s="17"/>
      <c r="R238" s="17"/>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row>
    <row r="239" spans="1:58" ht="17.25" customHeight="1">
      <c r="A239" s="17"/>
      <c r="B239" s="17"/>
      <c r="C239" s="17"/>
      <c r="D239" s="17"/>
      <c r="E239" s="17"/>
      <c r="F239" s="17"/>
      <c r="G239" s="17"/>
      <c r="H239" s="17"/>
      <c r="I239" s="17"/>
      <c r="J239" s="17"/>
      <c r="K239" s="17"/>
      <c r="L239" s="17"/>
      <c r="M239" s="17"/>
      <c r="N239" s="17"/>
      <c r="O239" s="17"/>
      <c r="P239" s="17"/>
      <c r="Q239" s="17"/>
      <c r="R239" s="17"/>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row>
    <row r="240" spans="1:58" ht="16.5" customHeight="1">
      <c r="A240" s="78" t="s">
        <v>135</v>
      </c>
      <c r="B240" s="17"/>
      <c r="C240" s="17"/>
      <c r="D240" s="17"/>
      <c r="E240" s="17"/>
      <c r="F240" s="17"/>
      <c r="G240" s="17"/>
      <c r="H240" s="17"/>
      <c r="I240" s="17"/>
      <c r="J240" s="17"/>
      <c r="K240" s="17"/>
      <c r="L240" s="17"/>
      <c r="M240" s="17"/>
      <c r="N240" s="17"/>
      <c r="O240" s="17"/>
      <c r="P240" s="17"/>
      <c r="Q240" s="17"/>
      <c r="R240" s="17"/>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row>
    <row r="241" spans="1:58" ht="6.75" customHeight="1">
      <c r="A241" s="17"/>
      <c r="B241" s="17"/>
      <c r="C241" s="17"/>
      <c r="D241" s="17"/>
      <c r="E241" s="17"/>
      <c r="F241" s="17"/>
      <c r="G241" s="17"/>
      <c r="H241" s="17"/>
      <c r="I241" s="17"/>
      <c r="J241" s="17"/>
      <c r="K241" s="17"/>
      <c r="L241" s="17"/>
      <c r="M241" s="17"/>
      <c r="N241" s="17"/>
      <c r="O241" s="17"/>
      <c r="P241" s="17"/>
      <c r="Q241" s="17"/>
      <c r="R241" s="17"/>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row>
    <row r="242" spans="1:58" ht="74.25" customHeight="1">
      <c r="A242" s="50"/>
      <c r="B242" s="114"/>
      <c r="C242" s="114" t="s">
        <v>55</v>
      </c>
      <c r="D242" s="114" t="s">
        <v>56</v>
      </c>
      <c r="E242" s="114" t="s">
        <v>57</v>
      </c>
      <c r="F242" s="114" t="s">
        <v>58</v>
      </c>
      <c r="G242" s="114" t="s">
        <v>59</v>
      </c>
      <c r="H242" s="114" t="s">
        <v>60</v>
      </c>
      <c r="I242" s="114" t="s">
        <v>32</v>
      </c>
      <c r="J242" s="89"/>
      <c r="K242" s="89"/>
      <c r="L242" s="89"/>
      <c r="M242" s="89"/>
      <c r="N242" s="89"/>
      <c r="O242" s="89"/>
      <c r="P242" s="89"/>
      <c r="Q242" s="89"/>
      <c r="R242" s="89"/>
      <c r="V242" s="112"/>
      <c r="X242" s="1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row>
    <row r="243" spans="1:58" ht="13.5" customHeight="1">
      <c r="A243" s="114"/>
      <c r="B243" s="93"/>
      <c r="C243" s="93"/>
      <c r="D243" s="93"/>
      <c r="E243" s="93"/>
      <c r="F243" s="93"/>
      <c r="G243" s="93"/>
      <c r="H243" s="93"/>
      <c r="I243" s="94">
        <f>B243</f>
        <v>0</v>
      </c>
      <c r="J243" s="89"/>
      <c r="K243" s="89"/>
      <c r="L243" s="89"/>
      <c r="M243" s="89"/>
      <c r="N243" s="89"/>
      <c r="O243" s="89"/>
      <c r="P243" s="89"/>
      <c r="Q243" s="89"/>
      <c r="R243" s="89"/>
      <c r="V243" s="112"/>
      <c r="X243" s="24"/>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row>
    <row r="244" spans="1:58" ht="13.5" customHeight="1">
      <c r="A244" s="114" t="str">
        <f>Page_2!A50</f>
        <v>P1</v>
      </c>
      <c r="B244" s="93"/>
      <c r="C244" s="92">
        <f t="shared" ref="C244:H250" si="47">C62+C83+C97+C126+C156+C185+C214</f>
        <v>0</v>
      </c>
      <c r="D244" s="92">
        <f t="shared" si="47"/>
        <v>0</v>
      </c>
      <c r="E244" s="92">
        <f t="shared" si="47"/>
        <v>0</v>
      </c>
      <c r="F244" s="92">
        <f t="shared" si="47"/>
        <v>0</v>
      </c>
      <c r="G244" s="92">
        <f t="shared" si="47"/>
        <v>0</v>
      </c>
      <c r="H244" s="92">
        <f t="shared" si="47"/>
        <v>0</v>
      </c>
      <c r="I244" s="94">
        <f>SUM(C244:H244)</f>
        <v>0</v>
      </c>
      <c r="J244" s="89"/>
      <c r="K244" s="89"/>
      <c r="L244" s="89"/>
      <c r="M244" s="89"/>
      <c r="N244" s="89"/>
      <c r="O244" s="89"/>
      <c r="P244" s="89"/>
      <c r="Q244" s="89"/>
      <c r="R244" s="89"/>
      <c r="V244" s="112"/>
      <c r="X244" s="24"/>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row>
    <row r="245" spans="1:58" ht="13.5" customHeight="1">
      <c r="A245" s="114" t="str">
        <f>Page_2!A51</f>
        <v>P2</v>
      </c>
      <c r="B245" s="93"/>
      <c r="C245" s="92">
        <f t="shared" si="47"/>
        <v>0</v>
      </c>
      <c r="D245" s="92">
        <f t="shared" si="47"/>
        <v>0</v>
      </c>
      <c r="E245" s="92">
        <f t="shared" si="47"/>
        <v>0</v>
      </c>
      <c r="F245" s="92">
        <f t="shared" si="47"/>
        <v>0</v>
      </c>
      <c r="G245" s="92">
        <f t="shared" si="47"/>
        <v>0</v>
      </c>
      <c r="H245" s="92">
        <f t="shared" si="47"/>
        <v>0</v>
      </c>
      <c r="I245" s="94">
        <f t="shared" ref="I245:I250" si="48">SUM(C245:H245)</f>
        <v>0</v>
      </c>
      <c r="J245" s="89"/>
      <c r="K245" s="89"/>
      <c r="L245" s="89"/>
      <c r="M245" s="89"/>
      <c r="N245" s="89"/>
      <c r="O245" s="89"/>
      <c r="P245" s="89"/>
      <c r="Q245" s="89"/>
      <c r="R245" s="89"/>
      <c r="V245" s="112"/>
      <c r="X245" s="24"/>
      <c r="Y245" s="112"/>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row>
    <row r="246" spans="1:58" ht="13.5" customHeight="1">
      <c r="A246" s="114" t="str">
        <f>Page_2!A52</f>
        <v>P3</v>
      </c>
      <c r="B246" s="93"/>
      <c r="C246" s="92">
        <f t="shared" si="47"/>
        <v>0</v>
      </c>
      <c r="D246" s="92">
        <f t="shared" si="47"/>
        <v>0</v>
      </c>
      <c r="E246" s="92">
        <f t="shared" si="47"/>
        <v>0</v>
      </c>
      <c r="F246" s="92">
        <f t="shared" si="47"/>
        <v>0</v>
      </c>
      <c r="G246" s="92">
        <f t="shared" si="47"/>
        <v>0</v>
      </c>
      <c r="H246" s="92">
        <f t="shared" si="47"/>
        <v>0</v>
      </c>
      <c r="I246" s="94">
        <f t="shared" si="48"/>
        <v>0</v>
      </c>
      <c r="J246" s="89"/>
      <c r="K246" s="89"/>
      <c r="L246" s="89"/>
      <c r="M246" s="89"/>
      <c r="N246" s="89"/>
      <c r="O246" s="89"/>
      <c r="P246" s="89"/>
      <c r="Q246" s="89"/>
      <c r="R246" s="89"/>
      <c r="V246" s="112"/>
      <c r="X246" s="24"/>
      <c r="Y246" s="112"/>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row>
    <row r="247" spans="1:58" ht="13.5" customHeight="1">
      <c r="A247" s="114" t="str">
        <f>Page_2!A53</f>
        <v>P4</v>
      </c>
      <c r="B247" s="93"/>
      <c r="C247" s="92">
        <f t="shared" si="47"/>
        <v>0</v>
      </c>
      <c r="D247" s="92">
        <f t="shared" si="47"/>
        <v>0</v>
      </c>
      <c r="E247" s="92">
        <f t="shared" si="47"/>
        <v>0</v>
      </c>
      <c r="F247" s="92">
        <f t="shared" si="47"/>
        <v>0</v>
      </c>
      <c r="G247" s="92">
        <f t="shared" si="47"/>
        <v>0</v>
      </c>
      <c r="H247" s="92">
        <f t="shared" si="47"/>
        <v>0</v>
      </c>
      <c r="I247" s="94">
        <f t="shared" si="48"/>
        <v>0</v>
      </c>
      <c r="J247" s="89"/>
      <c r="K247" s="89"/>
      <c r="L247" s="89"/>
      <c r="M247" s="89"/>
      <c r="N247" s="89"/>
      <c r="O247" s="89"/>
      <c r="P247" s="89"/>
      <c r="Q247" s="89"/>
      <c r="R247" s="89"/>
      <c r="V247" s="112"/>
      <c r="X247" s="24"/>
      <c r="Y247" s="112"/>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row>
    <row r="248" spans="1:58" ht="13.5" customHeight="1">
      <c r="A248" s="114" t="str">
        <f>Page_2!A54</f>
        <v>P5</v>
      </c>
      <c r="B248" s="93"/>
      <c r="C248" s="92">
        <f t="shared" si="47"/>
        <v>0</v>
      </c>
      <c r="D248" s="92">
        <f t="shared" si="47"/>
        <v>0</v>
      </c>
      <c r="E248" s="92">
        <f t="shared" si="47"/>
        <v>0</v>
      </c>
      <c r="F248" s="92">
        <f t="shared" si="47"/>
        <v>0</v>
      </c>
      <c r="G248" s="92">
        <f t="shared" si="47"/>
        <v>0</v>
      </c>
      <c r="H248" s="92">
        <f t="shared" si="47"/>
        <v>0</v>
      </c>
      <c r="I248" s="94">
        <f t="shared" si="48"/>
        <v>0</v>
      </c>
      <c r="J248" s="89"/>
      <c r="K248" s="89"/>
      <c r="L248" s="89"/>
      <c r="M248" s="89"/>
      <c r="N248" s="89"/>
      <c r="O248" s="89"/>
      <c r="P248" s="89"/>
      <c r="Q248" s="89"/>
      <c r="R248" s="89"/>
      <c r="V248" s="112"/>
      <c r="X248" s="24"/>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row>
    <row r="249" spans="1:58" ht="13.5" customHeight="1">
      <c r="A249" s="114" t="str">
        <f>Page_2!A55</f>
        <v>P6</v>
      </c>
      <c r="B249" s="93"/>
      <c r="C249" s="92">
        <f t="shared" si="47"/>
        <v>0</v>
      </c>
      <c r="D249" s="92">
        <f t="shared" si="47"/>
        <v>0</v>
      </c>
      <c r="E249" s="92">
        <f t="shared" si="47"/>
        <v>0</v>
      </c>
      <c r="F249" s="92">
        <f t="shared" si="47"/>
        <v>0</v>
      </c>
      <c r="G249" s="92">
        <f t="shared" si="47"/>
        <v>0</v>
      </c>
      <c r="H249" s="92">
        <f t="shared" si="47"/>
        <v>0</v>
      </c>
      <c r="I249" s="94">
        <f t="shared" si="48"/>
        <v>0</v>
      </c>
      <c r="J249" s="89"/>
      <c r="K249" s="89"/>
      <c r="L249" s="89"/>
      <c r="M249" s="89"/>
      <c r="N249" s="89"/>
      <c r="O249" s="89"/>
      <c r="P249" s="89"/>
      <c r="Q249" s="89"/>
      <c r="R249" s="89"/>
      <c r="V249" s="112"/>
      <c r="X249" s="24"/>
      <c r="Y249" s="112"/>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row>
    <row r="250" spans="1:58" ht="13.5" customHeight="1">
      <c r="A250" s="114" t="str">
        <f>Page_2!A56</f>
        <v>P7</v>
      </c>
      <c r="B250" s="93"/>
      <c r="C250" s="92">
        <f t="shared" si="47"/>
        <v>0</v>
      </c>
      <c r="D250" s="92">
        <f t="shared" si="47"/>
        <v>0</v>
      </c>
      <c r="E250" s="92">
        <f t="shared" si="47"/>
        <v>0</v>
      </c>
      <c r="F250" s="92">
        <f t="shared" si="47"/>
        <v>0</v>
      </c>
      <c r="G250" s="92">
        <f t="shared" si="47"/>
        <v>0</v>
      </c>
      <c r="H250" s="92">
        <f t="shared" si="47"/>
        <v>0</v>
      </c>
      <c r="I250" s="94">
        <f t="shared" si="48"/>
        <v>0</v>
      </c>
      <c r="J250" s="89"/>
      <c r="K250" s="89"/>
      <c r="L250" s="89"/>
      <c r="M250" s="89"/>
      <c r="N250" s="89"/>
      <c r="O250" s="89"/>
      <c r="P250" s="89"/>
      <c r="Q250" s="89"/>
      <c r="R250" s="89"/>
      <c r="V250" s="112"/>
      <c r="X250" s="24"/>
      <c r="Y250" s="112"/>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c r="AU250" s="112"/>
      <c r="AV250" s="112"/>
      <c r="AW250" s="112"/>
      <c r="AX250" s="112"/>
      <c r="AY250" s="112"/>
      <c r="AZ250" s="112"/>
      <c r="BA250" s="112"/>
      <c r="BB250" s="112"/>
      <c r="BC250" s="112"/>
      <c r="BD250" s="112"/>
      <c r="BE250" s="112"/>
      <c r="BF250" s="112"/>
    </row>
    <row r="251" spans="1:58" ht="36" customHeight="1">
      <c r="A251" s="52" t="s">
        <v>136</v>
      </c>
      <c r="B251" s="93"/>
      <c r="C251" s="88">
        <f>IF(D$40="NO",((SUM(C244+C245+C246+C247+C248+C249+C250)+C104)),SUM(C244+C245+C246+C247+C248+C249+C250))</f>
        <v>0</v>
      </c>
      <c r="D251" s="88">
        <f>IF(D$40="NO",((SUM(D244+D245+D246+D247+D248+D249+D250)+D104)),SUM(D244+D245+D246+D247+D248+D249+D250))</f>
        <v>0</v>
      </c>
      <c r="E251" s="88">
        <f>IF(D$40="NO",((SUM(E244+E245+E246+E247+E248+E249+E250)+E104)),SUM(E244+E245+E246+E247+E248+E249+E250))</f>
        <v>0</v>
      </c>
      <c r="F251" s="88">
        <f>IF(D$40="NO",((SUM(F244+F245+F246+F247+F248+F249+F250)+F104)),SUM(F244+F245+F246+F247+F248+F249+F250))</f>
        <v>0</v>
      </c>
      <c r="G251" s="88">
        <f>IF(D$40="NO",((SUM(G244+G245+G246+G247+G248+G249+G250)+G104)),SUM(G244+G245+G246+G247+G248+G249+G250))</f>
        <v>0</v>
      </c>
      <c r="H251" s="88">
        <f>IF(D$40="NO",((SUM(H244+H245+H246+H247+H248+H249+H250)+H104)),SUM(H244+H245+H246+H247+H248+H249+H250))</f>
        <v>0</v>
      </c>
      <c r="I251" s="88">
        <f>IF(D$40="NO",((SUM(I244+I245+I246+I247+I248+I249+I250)+I104)),SUM(I244+I245+I246+I247+I248+I249+I250))</f>
        <v>0</v>
      </c>
      <c r="J251" s="89"/>
      <c r="K251" s="89"/>
      <c r="L251" s="89"/>
      <c r="M251" s="89"/>
      <c r="N251" s="89"/>
      <c r="O251" s="89"/>
      <c r="P251" s="89"/>
      <c r="Q251" s="89"/>
      <c r="R251" s="89"/>
      <c r="V251" s="112"/>
      <c r="X251" s="24"/>
      <c r="Y251" s="112"/>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c r="AY251" s="112"/>
      <c r="AZ251" s="112"/>
      <c r="BA251" s="112"/>
      <c r="BB251" s="112"/>
      <c r="BC251" s="112"/>
      <c r="BD251" s="112"/>
      <c r="BE251" s="112"/>
      <c r="BF251" s="112"/>
    </row>
    <row r="252" spans="1:58" ht="54" customHeight="1">
      <c r="A252" s="52" t="s">
        <v>155</v>
      </c>
      <c r="B252" s="93"/>
      <c r="C252" s="99">
        <f t="shared" ref="C252:I253" si="49">C236</f>
        <v>0</v>
      </c>
      <c r="D252" s="99">
        <f t="shared" si="49"/>
        <v>0</v>
      </c>
      <c r="E252" s="99">
        <f t="shared" si="49"/>
        <v>0</v>
      </c>
      <c r="F252" s="99">
        <f t="shared" si="49"/>
        <v>0</v>
      </c>
      <c r="G252" s="99">
        <f t="shared" si="49"/>
        <v>0</v>
      </c>
      <c r="H252" s="99">
        <f t="shared" si="49"/>
        <v>0</v>
      </c>
      <c r="I252" s="99">
        <f t="shared" si="49"/>
        <v>0</v>
      </c>
      <c r="J252" s="89"/>
      <c r="K252" s="89"/>
      <c r="L252" s="89"/>
      <c r="M252" s="89"/>
      <c r="N252" s="89"/>
      <c r="O252" s="89"/>
      <c r="P252" s="89"/>
      <c r="Q252" s="89"/>
      <c r="R252" s="89"/>
      <c r="V252" s="112"/>
      <c r="X252" s="24"/>
      <c r="Y252" s="112"/>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row>
    <row r="253" spans="1:58" ht="29.25" customHeight="1">
      <c r="A253" s="52" t="s">
        <v>51</v>
      </c>
      <c r="B253" s="93"/>
      <c r="C253" s="99">
        <f t="shared" si="49"/>
        <v>0</v>
      </c>
      <c r="D253" s="99">
        <f t="shared" si="49"/>
        <v>0</v>
      </c>
      <c r="E253" s="99">
        <f t="shared" si="49"/>
        <v>0</v>
      </c>
      <c r="F253" s="99">
        <f t="shared" si="49"/>
        <v>0</v>
      </c>
      <c r="G253" s="99">
        <f t="shared" si="49"/>
        <v>0</v>
      </c>
      <c r="H253" s="99">
        <f t="shared" si="49"/>
        <v>0</v>
      </c>
      <c r="I253" s="99">
        <f t="shared" si="49"/>
        <v>0</v>
      </c>
      <c r="J253" s="89"/>
      <c r="K253" s="89"/>
      <c r="L253" s="89"/>
      <c r="M253" s="89"/>
      <c r="N253" s="89"/>
      <c r="O253" s="89"/>
      <c r="P253" s="89"/>
      <c r="Q253" s="89"/>
      <c r="R253" s="89"/>
      <c r="S253" s="18"/>
      <c r="T253" s="18"/>
      <c r="U253" s="18"/>
      <c r="V253" s="18"/>
      <c r="W253" s="18"/>
      <c r="X253" s="18"/>
      <c r="Y253" s="18"/>
      <c r="Z253" s="18"/>
      <c r="AA253" s="18"/>
      <c r="AB253" s="18"/>
      <c r="AC253" s="112"/>
      <c r="AD253" s="112"/>
      <c r="AE253" s="112"/>
      <c r="AF253" s="112"/>
      <c r="AG253" s="112"/>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row>
    <row r="254" spans="1:58" ht="32.25" customHeight="1">
      <c r="A254" s="107" t="s">
        <v>75</v>
      </c>
      <c r="B254" s="93"/>
      <c r="C254" s="108">
        <f>C251-C252</f>
        <v>0</v>
      </c>
      <c r="D254" s="108">
        <f t="shared" ref="D254:I254" si="50">D251-D252</f>
        <v>0</v>
      </c>
      <c r="E254" s="108">
        <f t="shared" si="50"/>
        <v>0</v>
      </c>
      <c r="F254" s="108">
        <f t="shared" si="50"/>
        <v>0</v>
      </c>
      <c r="G254" s="108">
        <f t="shared" si="50"/>
        <v>0</v>
      </c>
      <c r="H254" s="108">
        <f t="shared" si="50"/>
        <v>0</v>
      </c>
      <c r="I254" s="108">
        <f t="shared" si="50"/>
        <v>0</v>
      </c>
      <c r="J254" s="17"/>
      <c r="K254" s="17"/>
      <c r="L254" s="17"/>
      <c r="M254" s="17"/>
      <c r="N254" s="17"/>
      <c r="O254" s="17"/>
      <c r="P254" s="17"/>
      <c r="Q254" s="17"/>
      <c r="R254" s="17"/>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row>
    <row r="255" spans="1:58" ht="17.25" customHeight="1">
      <c r="B255" s="1"/>
      <c r="C255" s="1"/>
      <c r="D255" s="1"/>
      <c r="E255" s="1"/>
      <c r="F255" s="1"/>
      <c r="G255" s="1"/>
      <c r="H255" s="1"/>
      <c r="I255" s="1"/>
      <c r="J255" s="1"/>
      <c r="K255" s="1"/>
      <c r="L255" s="1"/>
      <c r="M255" s="1"/>
      <c r="N255" s="1"/>
    </row>
    <row r="256" spans="1:58" ht="15" customHeight="1">
      <c r="J256" s="6"/>
      <c r="K256" s="6"/>
      <c r="L256" s="6"/>
      <c r="M256" s="6"/>
      <c r="N256" s="6"/>
      <c r="O256" s="1"/>
      <c r="P256" s="1"/>
      <c r="Q256" s="1"/>
      <c r="R256" s="1"/>
    </row>
  </sheetData>
  <sheetProtection algorithmName="SHA-512" hashValue="vCcugRydOn6uzIeMRE2kJ5LRTqxNHGxemeXQ0F7Ztb9BN5IhH/cP5+Lgj63ZMwWzZR1hxshcwq36ac4k3zcQow==" saltValue="129fOjEaCFMLNF8c4K98Ig==" spinCount="100000" sheet="1" objects="1" scenarios="1" formatCells="0" formatColumns="0" formatRows="0" insertRows="0" insertHyperlinks="0" sort="0" autoFilter="0" pivotTables="0"/>
  <dataConsolidate/>
  <mergeCells count="214">
    <mergeCell ref="B210:D210"/>
    <mergeCell ref="E210:F210"/>
    <mergeCell ref="N215:O221"/>
    <mergeCell ref="A199:A210"/>
    <mergeCell ref="B199:D200"/>
    <mergeCell ref="E199:F200"/>
    <mergeCell ref="G199:G200"/>
    <mergeCell ref="H199:O199"/>
    <mergeCell ref="B201:D201"/>
    <mergeCell ref="E201:F201"/>
    <mergeCell ref="B202:D202"/>
    <mergeCell ref="E202:F202"/>
    <mergeCell ref="B207:D207"/>
    <mergeCell ref="E207:F207"/>
    <mergeCell ref="B208:D208"/>
    <mergeCell ref="E208:F208"/>
    <mergeCell ref="B209:D209"/>
    <mergeCell ref="N186:O192"/>
    <mergeCell ref="A198:O198"/>
    <mergeCell ref="B177:D177"/>
    <mergeCell ref="E177:F177"/>
    <mergeCell ref="B178:D178"/>
    <mergeCell ref="E178:F178"/>
    <mergeCell ref="B179:D179"/>
    <mergeCell ref="E179:F179"/>
    <mergeCell ref="E209:F209"/>
    <mergeCell ref="E203:F203"/>
    <mergeCell ref="B204:D204"/>
    <mergeCell ref="E204:F204"/>
    <mergeCell ref="B205:D205"/>
    <mergeCell ref="E205:F205"/>
    <mergeCell ref="B206:D206"/>
    <mergeCell ref="E206:F206"/>
    <mergeCell ref="B203:D203"/>
    <mergeCell ref="BF170:BF171"/>
    <mergeCell ref="B172:D172"/>
    <mergeCell ref="E172:F172"/>
    <mergeCell ref="V170:Y170"/>
    <mergeCell ref="Z170:AC170"/>
    <mergeCell ref="AD170:AG170"/>
    <mergeCell ref="AH170:AK170"/>
    <mergeCell ref="AL170:AO170"/>
    <mergeCell ref="AP170:AS170"/>
    <mergeCell ref="AT170:AW170"/>
    <mergeCell ref="AX170:BA170"/>
    <mergeCell ref="N157:O163"/>
    <mergeCell ref="A169:O169"/>
    <mergeCell ref="A170:A181"/>
    <mergeCell ref="B170:D171"/>
    <mergeCell ref="E170:F171"/>
    <mergeCell ref="G170:G171"/>
    <mergeCell ref="H170:O170"/>
    <mergeCell ref="B173:D173"/>
    <mergeCell ref="BB170:BE170"/>
    <mergeCell ref="E173:F173"/>
    <mergeCell ref="B174:D174"/>
    <mergeCell ref="E174:F174"/>
    <mergeCell ref="B175:D175"/>
    <mergeCell ref="E175:F175"/>
    <mergeCell ref="B176:D176"/>
    <mergeCell ref="E176:F176"/>
    <mergeCell ref="B180:D180"/>
    <mergeCell ref="E180:F180"/>
    <mergeCell ref="B181:D181"/>
    <mergeCell ref="E181:F181"/>
    <mergeCell ref="E148:F148"/>
    <mergeCell ref="BF141:BF142"/>
    <mergeCell ref="B143:D143"/>
    <mergeCell ref="E143:F143"/>
    <mergeCell ref="V141:Y141"/>
    <mergeCell ref="Z141:AC141"/>
    <mergeCell ref="AD141:AG141"/>
    <mergeCell ref="AH141:AK141"/>
    <mergeCell ref="AL141:AO141"/>
    <mergeCell ref="AP141:AS141"/>
    <mergeCell ref="AT141:AW141"/>
    <mergeCell ref="AX141:BA141"/>
    <mergeCell ref="BB141:BE141"/>
    <mergeCell ref="A139:O139"/>
    <mergeCell ref="A140:O140"/>
    <mergeCell ref="A141:A152"/>
    <mergeCell ref="B141:D142"/>
    <mergeCell ref="E141:F142"/>
    <mergeCell ref="G141:G142"/>
    <mergeCell ref="H141:O141"/>
    <mergeCell ref="B144:D144"/>
    <mergeCell ref="E144:F144"/>
    <mergeCell ref="B145:D145"/>
    <mergeCell ref="B152:D152"/>
    <mergeCell ref="E152:F152"/>
    <mergeCell ref="B149:D149"/>
    <mergeCell ref="E149:F149"/>
    <mergeCell ref="B150:D150"/>
    <mergeCell ref="E150:F150"/>
    <mergeCell ref="B151:D151"/>
    <mergeCell ref="E151:F151"/>
    <mergeCell ref="E145:F145"/>
    <mergeCell ref="B146:D146"/>
    <mergeCell ref="E146:F146"/>
    <mergeCell ref="B147:D147"/>
    <mergeCell ref="E147:F147"/>
    <mergeCell ref="B148:D148"/>
    <mergeCell ref="BF111:BF112"/>
    <mergeCell ref="V111:Y111"/>
    <mergeCell ref="Z111:AC111"/>
    <mergeCell ref="AD111:AG111"/>
    <mergeCell ref="AH111:AK111"/>
    <mergeCell ref="AL111:AO111"/>
    <mergeCell ref="AP111:AS111"/>
    <mergeCell ref="N125:O131"/>
    <mergeCell ref="AT111:AW111"/>
    <mergeCell ref="AX111:BA111"/>
    <mergeCell ref="BB111:BE111"/>
    <mergeCell ref="T89:U89"/>
    <mergeCell ref="T90:U90"/>
    <mergeCell ref="T95:U95"/>
    <mergeCell ref="T103:U103"/>
    <mergeCell ref="T104:U104"/>
    <mergeCell ref="A110:O110"/>
    <mergeCell ref="A111:A122"/>
    <mergeCell ref="B111:F112"/>
    <mergeCell ref="G111:G112"/>
    <mergeCell ref="H111:O111"/>
    <mergeCell ref="T102:U102"/>
    <mergeCell ref="T101:U101"/>
    <mergeCell ref="T100:U100"/>
    <mergeCell ref="T99:U99"/>
    <mergeCell ref="T98:U98"/>
    <mergeCell ref="T97:U97"/>
    <mergeCell ref="T96:U96"/>
    <mergeCell ref="E54:F54"/>
    <mergeCell ref="B47:G47"/>
    <mergeCell ref="T83:U83"/>
    <mergeCell ref="T84:U84"/>
    <mergeCell ref="T85:U85"/>
    <mergeCell ref="T86:U86"/>
    <mergeCell ref="T87:U87"/>
    <mergeCell ref="T88:U88"/>
    <mergeCell ref="A73:C73"/>
    <mergeCell ref="A74:C74"/>
    <mergeCell ref="A76:O76"/>
    <mergeCell ref="A80:P80"/>
    <mergeCell ref="T81:U81"/>
    <mergeCell ref="T82:U82"/>
    <mergeCell ref="T44:U44"/>
    <mergeCell ref="K63:L69"/>
    <mergeCell ref="N63:O69"/>
    <mergeCell ref="T45:U45"/>
    <mergeCell ref="T46:U46"/>
    <mergeCell ref="T65:U65"/>
    <mergeCell ref="T66:U66"/>
    <mergeCell ref="T67:U67"/>
    <mergeCell ref="T68:U68"/>
    <mergeCell ref="T69:U69"/>
    <mergeCell ref="BB47:BE47"/>
    <mergeCell ref="BF47:BF48"/>
    <mergeCell ref="B48:C48"/>
    <mergeCell ref="E48:F48"/>
    <mergeCell ref="V47:Y47"/>
    <mergeCell ref="Z47:AC47"/>
    <mergeCell ref="AD47:AG47"/>
    <mergeCell ref="AH47:AK47"/>
    <mergeCell ref="AL47:AO47"/>
    <mergeCell ref="AP47:AS47"/>
    <mergeCell ref="AT47:AW47"/>
    <mergeCell ref="AX47:BA47"/>
    <mergeCell ref="A39:C39"/>
    <mergeCell ref="A40:C40"/>
    <mergeCell ref="A46:O46"/>
    <mergeCell ref="A47:A58"/>
    <mergeCell ref="H47:O47"/>
    <mergeCell ref="B49:C49"/>
    <mergeCell ref="E49:F49"/>
    <mergeCell ref="B50:C50"/>
    <mergeCell ref="E50:F50"/>
    <mergeCell ref="B51:C51"/>
    <mergeCell ref="E51:F51"/>
    <mergeCell ref="B52:C52"/>
    <mergeCell ref="E52:F52"/>
    <mergeCell ref="B56:C56"/>
    <mergeCell ref="E56:F56"/>
    <mergeCell ref="B57:C57"/>
    <mergeCell ref="E57:F57"/>
    <mergeCell ref="B58:C58"/>
    <mergeCell ref="E58:F58"/>
    <mergeCell ref="B53:C53"/>
    <mergeCell ref="E53:F53"/>
    <mergeCell ref="B54:C54"/>
    <mergeCell ref="B55:C55"/>
    <mergeCell ref="E55:F55"/>
    <mergeCell ref="K125:L131"/>
    <mergeCell ref="B123:F123"/>
    <mergeCell ref="A3:C3"/>
    <mergeCell ref="D3:E3"/>
    <mergeCell ref="A4:C4"/>
    <mergeCell ref="D4:E4"/>
    <mergeCell ref="A5:C5"/>
    <mergeCell ref="D5:E5"/>
    <mergeCell ref="A14:C14"/>
    <mergeCell ref="A15:C15"/>
    <mergeCell ref="A16:C16"/>
    <mergeCell ref="A20:C20"/>
    <mergeCell ref="A21:C21"/>
    <mergeCell ref="A30:B30"/>
    <mergeCell ref="A6:C6"/>
    <mergeCell ref="D6:E6"/>
    <mergeCell ref="A7:C7"/>
    <mergeCell ref="D7:E7"/>
    <mergeCell ref="A12:C12"/>
    <mergeCell ref="A13:C13"/>
    <mergeCell ref="A8:C8"/>
    <mergeCell ref="D8:E8"/>
    <mergeCell ref="A31:B31"/>
    <mergeCell ref="A36:M36"/>
  </mergeCells>
  <conditionalFormatting sqref="I163">
    <cfRule type="cellIs" dxfId="3" priority="3" stopIfTrue="1" operator="notEqual">
      <formula>$O$153</formula>
    </cfRule>
  </conditionalFormatting>
  <conditionalFormatting sqref="D32">
    <cfRule type="cellIs" dxfId="2" priority="1" stopIfTrue="1" operator="notEqual">
      <formula>$D$13</formula>
    </cfRule>
  </conditionalFormatting>
  <dataValidations xWindow="505" yWindow="469" count="26">
    <dataValidation allowBlank="1" showErrorMessage="1" promptTitle="Menù a tendina / Menu déroulant" prompt="Seleziona una delle opzioni / Choisissez une option" sqref="E201:F210 E143:F152 E172:F181 G49:G58 E114:F122"/>
    <dataValidation type="list" allowBlank="1" showInputMessage="1" showErrorMessage="1" promptTitle="Menù a tendina / Dropdown menu" prompt="Seleziona una delle opzioni / select one option" sqref="D21">
      <formula1>$F$18:$F$20</formula1>
    </dataValidation>
    <dataValidation allowBlank="1" showInputMessage="1" showErrorMessage="1" prompt="Si calcola automaticamente, al netto di eventuali entrate nette e cofinanziamento aggiuntivo / Automatically calculated, considering the eventually net revenue + additional co-financing" sqref="D14"/>
    <dataValidation allowBlank="1" showErrorMessage="1" prompt="Dato preimpostato, editabile_x000a_" sqref="O92:R92"/>
    <dataValidation allowBlank="1" showInputMessage="1" errorTitle="Attenzione / Attention:" error="Seleziona una delle opzioni Componente e Periodo per ogni voce di spesa / Choisissez une option Composante et Période pour chaque voix de dépense" promptTitle="Attenzione / Attention:" prompt="Seleziona una delle opzioni Componente e Periodo per ogni voce di spesa / Choisissez une option Composante et Période pour chaque poste de dépense_x000a_" sqref="AN69"/>
    <dataValidation allowBlank="1" showInputMessage="1" showErrorMessage="1" promptTitle="Attenzione / Attention:" prompt="MAX 40%" sqref="P59:R59"/>
    <dataValidation type="list" operator="equal" allowBlank="1" showInputMessage="1" promptTitle="Menù a tendina / Dropdown menu" prompt="Seleziona una delle opzioni / Select one option" sqref="D7:E7">
      <formula1>$F$6:$F$7</formula1>
    </dataValidation>
    <dataValidation allowBlank="1" showInputMessage="1" showErrorMessage="1" prompt="Elencare e giustificare l’impiego di attrezzature per il progetto / List and justify the use of equipment for the project _x000a__x000a_" sqref="B143:D152 B201:D210 B172:D181 B113:B122 C114:D122"/>
    <dataValidation allowBlank="1" showInputMessage="1" showErrorMessage="1" prompt="Calcolato automaticamente / automatically calculated" sqref="D16"/>
    <dataValidation errorStyle="warning" allowBlank="1" showInputMessage="1" showErrorMessage="1" sqref="K130"/>
    <dataValidation type="list" allowBlank="1" showInputMessage="1" showErrorMessage="1" promptTitle="Menù a tendina / Dropdown menu" prompt="Seleziona una delle opzioni / select one option" sqref="B28:B29">
      <formula1>$E$28:$E$29</formula1>
    </dataValidation>
    <dataValidation allowBlank="1" showInputMessage="1" showErrorMessage="1" prompt="Valorizzare la cella corrispondente se il contributo pubblico è automaticamente garantito dallo Stato Membro / insert data only if the public contribution is provided by the Member State" sqref="A27"/>
    <dataValidation type="list" allowBlank="1" showInputMessage="1" showErrorMessage="1" promptTitle="Menù a tendina / Dropdown menu" prompt="Seleziona una delle opzioni / select one option" sqref="D40">
      <formula1>$E$39:$E$40</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201:H210 H143:H152 H49:H58 H172:H181 H114:H122">
      <formula1>$Y$31:$Y$32</formula1>
    </dataValidation>
    <dataValidation type="list" allowBlank="1" showInputMessage="1" showErrorMessage="1" promptTitle="Menù a tendina / Dropdown menu" prompt="Seleziona una delle opzioni / Select one option" sqref="K143:K152 K172:K181 K201:K210 K49:K58 K114:K122">
      <formula1>$S$31:$S$46</formula1>
    </dataValidation>
    <dataValidation type="list" allowBlank="1" showInputMessage="1" showErrorMessage="1" promptTitle="Menù a tendina / Dropdown menu" prompt="Seleziona una delle opzioni / Select one option" sqref="B49:C58">
      <formula1>$T$31:$T$37</formula1>
    </dataValidation>
    <dataValidation type="list" allowBlank="1" showInputMessage="1" showErrorMessage="1" promptTitle="Menù a tendina / Dropdown menu" prompt="Seleziona una delle opzioni / select one option" sqref="D49:D58">
      <formula1>$U$31:$U$32</formula1>
    </dataValidation>
    <dataValidation allowBlank="1" showInputMessage="1" showErrorMessage="1" promptTitle="Attenzione / Attention:" prompt="Assicurare la corrispondenza tra questo totale e l'importo della cella D13 tabella B.2 / Verify that this amount is equal to the amount in the cell D13 table B.2_x000a_" sqref="D32"/>
    <dataValidation allowBlank="1" showInputMessage="1" showErrorMessage="1" prompt="Se il beneficiario privato ha selezionato SI nella cella D21, l'importo del contributo deve essere inserito nella cella D26/If the private beneficiary selected YES into the cell D21, the amount of the contribution has to be inserted into the cell D26" sqref="D26"/>
    <dataValidation allowBlank="1" showInputMessage="1" showErrorMessage="1" prompt="Se il beneficiario pubblico ha selezionato NO nella cella D21, l'importo del contributo deve essere inserito nella cella D27/If the public beneficiary selected NO into the cell D21, the amount of the contribution has to be inserted into the cell D27" sqref="D27"/>
    <dataValidation allowBlank="1" showInputMessage="1" showErrorMessage="1" prompt="Se il beneficiario privato ha selezionato NO nella cella D21, l'importo del contributo deve essere inserito nella cella D28/If the private beneficiary selected NO into the cell D21, the amount of the contribution has to be inserted into the cell D28" sqref="D28"/>
    <dataValidation allowBlank="1" showInputMessage="1" showErrorMessage="1" prompt="Se il beneficiario privato ha selezionato NO nella cella D21, l'importo del contributo deve essere inserito nella cella D29/If the private beneficiary selected NO into the cell D21, the amount of the contribution has to be inserted into the cell D29" sqref="D29"/>
    <dataValidation allowBlank="1" showInputMessage="1" showErrorMessage="1" prompt="Inserire il none dell'ente pubblico o privato che garantisce totalmente o parzialmente il contributo / Insert the public or private entity's name that totally or partially provides the national contribution" sqref="A28"/>
    <dataValidation allowBlank="1" showInputMessage="1" showErrorMessage="1" prompt="Inserire il none dell'eventuale altro ente pubblico o privato che garantisce parzialmente il contributo / Insert the eventual other public or private entity's name that partially provides the national contribution" sqref="A29"/>
    <dataValidation type="list" allowBlank="1" showInputMessage="1" showErrorMessage="1" promptTitle="Menù a tendina / Dropdown menu" prompt="Seleziona una delle opzioni / Select one option" sqref="K113">
      <formula1>$R$32:$R$47</formula1>
    </dataValidation>
    <dataValidation type="list" allowBlank="1" showInputMessage="1" showErrorMessage="1" promptTitle="Menù a tendina / Dropdown menu" prompt="Indicare con SI se la spesa in questione rientra nel cofinanziamento aggiuntivo a carico del beneficiario - Select YES if this expenditure falls into the additional co-financing up to the beneficiary" sqref="H113">
      <formula1>$X$32:$X$33</formula1>
    </dataValidation>
  </dataValidations>
  <pageMargins left="0.74803149606299213" right="0.74803149606299213" top="1.1023622047244095" bottom="0.98425196850393704" header="0" footer="0.51181102362204722"/>
  <pageSetup paperSize="9" scale="49" firstPageNumber="0" fitToHeight="12" orientation="landscape" horizontalDpi="300" verticalDpi="300" r:id="rId1"/>
  <headerFooter alignWithMargins="0">
    <oddHeader>&amp;L&amp;F&amp;C&amp;G</oddHeader>
    <oddFooter>&amp;LProgramma di Cooperazione INTERREG V - A Italia-Malta&amp;C&amp;A&amp;R&amp;D  &amp;T</oddFooter>
  </headerFooter>
  <rowBreaks count="9" manualBreakCount="9">
    <brk id="33" max="15" man="1"/>
    <brk id="71" max="16383" man="1"/>
    <brk id="106" max="15" man="1"/>
    <brk id="135" max="16383" man="1"/>
    <brk id="165" max="15" man="1"/>
    <brk id="194" max="15" man="1"/>
    <brk id="223" max="15" man="1"/>
    <brk id="224" max="15" man="1"/>
    <brk id="238" max="15" man="1"/>
  </rowBreaks>
  <ignoredErrors>
    <ignoredError sqref="C26:C31 O60 K63" evalError="1"/>
    <ignoredError sqref="O113:O123 O143:O153 O172:O182 O201:O211" unlockedFormula="1"/>
    <ignoredError sqref="I133 I163 I192 I221 I235" formula="1"/>
  </ignoredErrors>
  <drawing r:id="rId2"/>
  <legacyDrawingHF r:id="rId3"/>
  <extLst>
    <ext xmlns:x14="http://schemas.microsoft.com/office/spreadsheetml/2009/9/main" uri="{CCE6A557-97BC-4b89-ADB6-D9C93CAAB3DF}">
      <x14:dataValidations xmlns:xm="http://schemas.microsoft.com/office/excel/2006/main" xWindow="505" yWindow="469" count="2">
        <x14:dataValidation type="list" allowBlank="1" showInputMessage="1" showErrorMessage="1" promptTitle="Menù a tendina / Dropdown menu" prompt="Seleziona una delle opzioni / Select one option">
          <x14:formula1>
            <xm:f>Page_2!$A$35:$A$40</xm:f>
          </x14:formula1>
          <xm:sqref>I172:I181 I49:I58 I143:I152 I201:I210 I113:I122</xm:sqref>
        </x14:dataValidation>
        <x14:dataValidation type="list" allowBlank="1" showInputMessage="1" showErrorMessage="1" promptTitle="Menù a tendina / Dropdrown menu" prompt="Seleziona una delle opzioni / Select one option">
          <x14:formula1>
            <xm:f>Page_2!$A$50:$A$56</xm:f>
          </x14:formula1>
          <xm:sqref>J201:J210 J49:J58 J143:J152 J172:J181 J113:J122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Page_1</vt:lpstr>
      <vt:lpstr>Page_2</vt:lpstr>
      <vt:lpstr>LP_PP1</vt:lpstr>
      <vt:lpstr>PP2</vt:lpstr>
      <vt:lpstr>PP3</vt:lpstr>
      <vt:lpstr>PP4</vt:lpstr>
      <vt:lpstr>PP5</vt:lpstr>
      <vt:lpstr>PP6</vt:lpstr>
      <vt:lpstr>PP7</vt:lpstr>
      <vt:lpstr>PP8</vt:lpstr>
      <vt:lpstr>Riepilogo_Summary</vt:lpstr>
      <vt:lpstr>LP_PP1!Area_stampa</vt:lpstr>
      <vt:lpstr>Page_1!Area_stampa</vt:lpstr>
      <vt:lpstr>Page_2!Area_stampa</vt:lpstr>
      <vt:lpstr>'PP2'!Area_stampa</vt:lpstr>
      <vt:lpstr>'PP3'!Area_stampa</vt:lpstr>
      <vt:lpstr>'PP4'!Area_stampa</vt:lpstr>
      <vt:lpstr>'PP5'!Area_stampa</vt:lpstr>
      <vt:lpstr>'PP6'!Area_stampa</vt:lpstr>
      <vt:lpstr>'PP7'!Area_stampa</vt:lpstr>
      <vt:lpstr>'PP8'!Area_stampa</vt:lpstr>
      <vt:lpstr>Riepilogo_Summary!Area_stampa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sambataro marco</dc:creator>
  <cp:lastModifiedBy>MS</cp:lastModifiedBy>
  <cp:lastPrinted>2016-06-21T15:40:04Z</cp:lastPrinted>
  <dcterms:created xsi:type="dcterms:W3CDTF">2015-07-23T08:12:50Z</dcterms:created>
  <dcterms:modified xsi:type="dcterms:W3CDTF">2024-03-08T08:59:41Z</dcterms:modified>
</cp:coreProperties>
</file>